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WITH PRICE\"/>
    </mc:Choice>
  </mc:AlternateContent>
  <xr:revisionPtr revIDLastSave="0" documentId="13_ncr:1_{E5EF4D30-B062-4C7B-A81E-BE16EAF832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2" i="1"/>
  <c r="O53" i="1"/>
  <c r="O56" i="1"/>
  <c r="O59" i="1"/>
  <c r="O60" i="1"/>
  <c r="O61" i="1"/>
  <c r="O62" i="1"/>
  <c r="O65" i="1"/>
  <c r="O74" i="1"/>
  <c r="O75" i="1"/>
  <c r="O76" i="1"/>
  <c r="O77" i="1"/>
  <c r="O78" i="1"/>
  <c r="O80" i="1"/>
  <c r="O83" i="1"/>
  <c r="O91" i="1"/>
  <c r="O92" i="1"/>
  <c r="O9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901924-BD90-418D-831B-0D44039452AD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E809E63B-C793-4881-9913-8D5DB625EDF5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A91372BA-24FA-45FB-B978-6878080958F4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E2B241E4-60E6-440E-A295-45C4732FFC97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8C022139-96EA-43DB-9B8C-D03C0AB409DD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<sst xmlns="http://schemas.openxmlformats.org/spreadsheetml/2006/main" count="991" uniqueCount="287">
  <si>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</si>
  <si>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</si>
  <si>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</si>
  <si>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</si>
  <si>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</si>
  <si>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</si>
  <si>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</si>
  <si>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</si>
  <si>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</si>
  <si>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</si>
  <si>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</si>
  <si>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</si>
  <si>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PRICE PER CT.</t>
  </si>
  <si>
    <t>Measurements</t>
  </si>
  <si>
    <t>Video Link</t>
  </si>
  <si>
    <t>A298</t>
  </si>
  <si>
    <t>AVALABLE</t>
  </si>
  <si>
    <t>NONE</t>
  </si>
  <si>
    <t>PEAR MODIFIED</t>
  </si>
  <si>
    <t xml:space="preserve">  VIVID YELLOW</t>
  </si>
  <si>
    <t>VS1</t>
  </si>
  <si>
    <t>Excellent</t>
  </si>
  <si>
    <t>LABGROWN</t>
  </si>
  <si>
    <t>A180</t>
  </si>
  <si>
    <t>IGI</t>
  </si>
  <si>
    <t>SI1</t>
  </si>
  <si>
    <t>15.66*10.25*5.85</t>
  </si>
  <si>
    <t>https://workshop.360view.link/360viewer/360view.html?d=1607255-A180</t>
  </si>
  <si>
    <t>A284</t>
  </si>
  <si>
    <t>1*1*1</t>
  </si>
  <si>
    <t>https://workshop.360view.link/360viewer/360view.html?d=1807254-454-45-10</t>
  </si>
  <si>
    <t>A181</t>
  </si>
  <si>
    <t>HEART MODIFIED</t>
  </si>
  <si>
    <t xml:space="preserve">  INTENSE YELLOW</t>
  </si>
  <si>
    <t>VS2</t>
  </si>
  <si>
    <t>10.08*11.58*6.71</t>
  </si>
  <si>
    <t>https://ds-360.jaykar.co.in/ds360/25D25205/VIDEO/25D25205.html</t>
  </si>
  <si>
    <t>A29</t>
  </si>
  <si>
    <t>BUTTERFLY</t>
  </si>
  <si>
    <t>11.84*14.07*4.42</t>
  </si>
  <si>
    <t>https://ds-360.jaykar.co.in/ds360/JYK17D2539913/VIDEO/JYK17D2539913.html</t>
  </si>
  <si>
    <t>A8</t>
  </si>
  <si>
    <t>OVAL MODIFIED</t>
  </si>
  <si>
    <t>13.04*9.15*5.86</t>
  </si>
  <si>
    <t>https://ds-360.jaykar.co.in/ds360/9D25160/VIDEO/9D25160.html</t>
  </si>
  <si>
    <t>A231</t>
  </si>
  <si>
    <t>CUSHION</t>
  </si>
  <si>
    <t>9.98*9.38*5.91</t>
  </si>
  <si>
    <t>https://workshop.360view.link/360viewer/360view.html?d=1706255-A231</t>
  </si>
  <si>
    <t>A283</t>
  </si>
  <si>
    <t>https://workshop.360view.link/360viewer/360view.html?d=1807258-77-95-2B</t>
  </si>
  <si>
    <t>A55</t>
  </si>
  <si>
    <t>9.83*9.50*5.92</t>
  </si>
  <si>
    <t>https://workshop.360view.link/360viewer/360view.html?d=0306254-A55-YELLOW</t>
  </si>
  <si>
    <t>A56</t>
  </si>
  <si>
    <t>Very good</t>
  </si>
  <si>
    <t>9.98*9.55*5.94</t>
  </si>
  <si>
    <t>https://workshop.360view.link/360viewer/360view.html?d=0306251-A56-YELLOW</t>
  </si>
  <si>
    <t>A26</t>
  </si>
  <si>
    <t>Horse</t>
  </si>
  <si>
    <t>https://sdgdiamondmedia.vercel.app/assets/videos/horse%205.01%20yellow.mp4</t>
  </si>
  <si>
    <t>A57</t>
  </si>
  <si>
    <t>MARQUISE</t>
  </si>
  <si>
    <t>18.76*8.62*5.28</t>
  </si>
  <si>
    <t>https://view.varnivideo.com/video.html?d=SDD-78&amp;z=1&amp;wjs=pjs/4w.js</t>
  </si>
  <si>
    <t>A193</t>
  </si>
  <si>
    <t>VVS2</t>
  </si>
  <si>
    <t>9.22*11.18*6.22</t>
  </si>
  <si>
    <t>https://workshop.360view.link/360viewer/360view.html?d=0406254-A193-YELLOW</t>
  </si>
  <si>
    <t>A51</t>
  </si>
  <si>
    <t>HEART</t>
  </si>
  <si>
    <t>9.91*10.91*6.18</t>
  </si>
  <si>
    <t>https://view.varnivideo.com/?d=SDD-61</t>
  </si>
  <si>
    <t>A52</t>
  </si>
  <si>
    <t xml:space="preserve">  VIVID  YELLOW</t>
  </si>
  <si>
    <t>9.65*10.73*6.34</t>
  </si>
  <si>
    <t>https://view.varnivideo.com/?d=SDD-62</t>
  </si>
  <si>
    <t>A14</t>
  </si>
  <si>
    <t xml:space="preserve">PEAR </t>
  </si>
  <si>
    <t>13.51*8.54*5.16</t>
  </si>
  <si>
    <t>https://ds-360.jaykar.co.in/ds360/9D25157/VIDEO/9D25157.html</t>
  </si>
  <si>
    <t>A37</t>
  </si>
  <si>
    <t>12.08*7.76*4.91</t>
  </si>
  <si>
    <t>https://ds-360.jaykar.co.in/Ds360/JYK24C251292/VIDEO/JYK24C251292.html</t>
  </si>
  <si>
    <t>A229</t>
  </si>
  <si>
    <t>8.13*9.57*5.12</t>
  </si>
  <si>
    <t>https://workshop.360view.link/360viewer/360view.html?d=1706252-A229</t>
  </si>
  <si>
    <t>A13</t>
  </si>
  <si>
    <t>OVAL</t>
  </si>
  <si>
    <t xml:space="preserve">   YELLOW</t>
  </si>
  <si>
    <t>10.98*7.81*4.57</t>
  </si>
  <si>
    <t>https://ds-360.jaykar.co.in/ds360/9D25161/VIDEO/9D25161.html</t>
  </si>
  <si>
    <t>A38</t>
  </si>
  <si>
    <t>12.03*7.51*4.32</t>
  </si>
  <si>
    <t>https://workshop.360view.link/360viewer/360view.html?d=0306253-A38-YELLOW</t>
  </si>
  <si>
    <t>A45</t>
  </si>
  <si>
    <t>7.97*10.00*4.97</t>
  </si>
  <si>
    <t>https://workshop.360view.link/360viewer/360view.html?d=0306250-A45-YELLOW</t>
  </si>
  <si>
    <t>A36</t>
  </si>
  <si>
    <t>RADIANT SQUARE</t>
  </si>
  <si>
    <t>8.17*8.16*5.25</t>
  </si>
  <si>
    <t>https://workshop.360view.link/360viewer/360view.html?d=0306252-A36-YELLOW</t>
  </si>
  <si>
    <t>A35</t>
  </si>
  <si>
    <t>8.19*8.17*5.29</t>
  </si>
  <si>
    <t>https://workshop.360view.link/360viewer/360view.html?d=0306258-A35-YELLOW</t>
  </si>
  <si>
    <t>A287</t>
  </si>
  <si>
    <t>A53</t>
  </si>
  <si>
    <t>CUSHION MODIFIED</t>
  </si>
  <si>
    <t>8.29*7.82*4.72</t>
  </si>
  <si>
    <t>https://workshop.360view.link/360viewer/360view.html?d=0406250-A53-YELLOW</t>
  </si>
  <si>
    <t>A15</t>
  </si>
  <si>
    <t>12.23*7.28*4.10</t>
  </si>
  <si>
    <t>https://ds-360.jaykar.co.in/ds360/9D25154/VIDEO/9D25154.html</t>
  </si>
  <si>
    <t>A44</t>
  </si>
  <si>
    <t>7.85*9.19*4.90</t>
  </si>
  <si>
    <t>https://workshop.360view.link/360viewer/360view.html?d=0406258-A44-YELLOW</t>
  </si>
  <si>
    <t>A47</t>
  </si>
  <si>
    <t>7.96*9.43*4.47</t>
  </si>
  <si>
    <t>https://workshop.360view.link/360viewer/360view.html?d=0406253-A47-YELLOW</t>
  </si>
  <si>
    <t>A48</t>
  </si>
  <si>
    <t>7.29*8.97*4.45</t>
  </si>
  <si>
    <t>https://workshop.360view.link/360viewer/360view.html?d=0406253-A48-YELLOW</t>
  </si>
  <si>
    <t>A23</t>
  </si>
  <si>
    <t>10.60*6.63*4.09</t>
  </si>
  <si>
    <t>https://ds-360.jaykar.co.in/ds360/9D25152/VIDEO/9D25152.html</t>
  </si>
  <si>
    <t>A17</t>
  </si>
  <si>
    <t>10.86*6.39*4.12</t>
  </si>
  <si>
    <t>https://ds-360.jaykar.co.in/ds360/9D25148/VIDEO/9D25148.html</t>
  </si>
  <si>
    <t>A16</t>
  </si>
  <si>
    <t>10.35*6.76*4.15</t>
  </si>
  <si>
    <t>https://ds-360.jaykar.co.in/ds360/9D25153/VIDEO/9D25153.html</t>
  </si>
  <si>
    <t>A163</t>
  </si>
  <si>
    <t>10.55*6.41*4.15</t>
  </si>
  <si>
    <t>https://workshop.360view.link/360viewer/360view.html?d=0406257-A163-YELLOW</t>
  </si>
  <si>
    <t>A50</t>
  </si>
  <si>
    <t>10.43*6.50*4.24</t>
  </si>
  <si>
    <t>https://workshop.360view.link/360viewer/360view.html?d=0406252-A50-YELLOW</t>
  </si>
  <si>
    <t>A41</t>
  </si>
  <si>
    <t>7.24*8.91*4.39</t>
  </si>
  <si>
    <t>https://workshop.360view.link/360viewer/360view.html?d=0606258-A41</t>
  </si>
  <si>
    <t>A54</t>
  </si>
  <si>
    <t>7.13*6.74*4.43</t>
  </si>
  <si>
    <t>https://workshop.360view.link/360viewer/360view.html?d=0606251-A54</t>
  </si>
  <si>
    <t>A42</t>
  </si>
  <si>
    <t>7.46*8.23*4.12</t>
  </si>
  <si>
    <t>https://workshop.360view.link/360viewer/360view.html?d=0406252-A42-YELLOW</t>
  </si>
  <si>
    <t>A61</t>
  </si>
  <si>
    <t>6.79*6.33*4.45</t>
  </si>
  <si>
    <t>https://workshop.360view.link/360viewer/360view.html?d=0406256-A61-YELLOW</t>
  </si>
  <si>
    <t>RADIANT</t>
  </si>
  <si>
    <t>A68</t>
  </si>
  <si>
    <t>9.36*6.17*3.58</t>
  </si>
  <si>
    <t>https://workshop.360view.link/360viewer/360view.html?d=0606254-A68</t>
  </si>
  <si>
    <t>A39</t>
  </si>
  <si>
    <t>6.68*8.25*3.73</t>
  </si>
  <si>
    <t>https://workshop.360view.link/360viewer/360view.html?d=0606256-A39</t>
  </si>
  <si>
    <t>A177</t>
  </si>
  <si>
    <t xml:space="preserve"> NONE</t>
  </si>
  <si>
    <t>6.65*8.03*3.92</t>
  </si>
  <si>
    <t>https://workshop.360view.link/360viewer/360view.html?d=0606251-A177</t>
  </si>
  <si>
    <t>A67</t>
  </si>
  <si>
    <t>8.13*5.55*3.67</t>
  </si>
  <si>
    <t>https://workshop.360view.link/360viewer/360view.html?d=0606258-A67</t>
  </si>
  <si>
    <t>A294</t>
  </si>
  <si>
    <t xml:space="preserve">  YELLOW</t>
  </si>
  <si>
    <t>A19</t>
  </si>
  <si>
    <t>9.68*5.94*3.43</t>
  </si>
  <si>
    <t>https://ds-360.jaykar.co.in/ds360/9D25155/VIDEO/9D25155.html</t>
  </si>
  <si>
    <t>A20</t>
  </si>
  <si>
    <t>8.67*6.28*3.73</t>
  </si>
  <si>
    <t>https://view.varnivideo.com/?d=RB-49303</t>
  </si>
  <si>
    <t>A197</t>
  </si>
  <si>
    <t>7.24*5.63*3.61</t>
  </si>
  <si>
    <t>https://workshop.360view.link/360viewer/360view.html?d=0606252-A197</t>
  </si>
  <si>
    <t>A187</t>
  </si>
  <si>
    <t>6.01*7.05*3.80</t>
  </si>
  <si>
    <t>https://workshop.360view.link/360viewer/360view.html?d=0706254-A187</t>
  </si>
  <si>
    <t>A236</t>
  </si>
  <si>
    <t xml:space="preserve">EMERALD </t>
  </si>
  <si>
    <t>A202</t>
  </si>
  <si>
    <t>ROUND</t>
  </si>
  <si>
    <t>6.46*6.49*3.94</t>
  </si>
  <si>
    <t>https://workshop.360view.link/360viewer/360view.html?d=0906252-A202</t>
  </si>
  <si>
    <t>A244</t>
  </si>
  <si>
    <t>7.79*5.74*3.51</t>
  </si>
  <si>
    <t>https://workshop.360view.link/360viewer/360view.html?d=0906253-A244</t>
  </si>
  <si>
    <t>A171</t>
  </si>
  <si>
    <t>5.56*5.55*3.76</t>
  </si>
  <si>
    <t>https://workshop.360view.link/360viewer/360view.html?d=0906255-A171</t>
  </si>
  <si>
    <t>NATURAL</t>
  </si>
  <si>
    <t>SI2</t>
  </si>
  <si>
    <t>GOOD</t>
  </si>
  <si>
    <t>6.36*7.00*4.00</t>
  </si>
  <si>
    <t>https://videos.gem360.in/gem360/2512231641-J-1/gem360-2512231641-J-1.html</t>
  </si>
  <si>
    <t>A66</t>
  </si>
  <si>
    <t>A186</t>
  </si>
  <si>
    <t>7.48*5.54*3.64</t>
  </si>
  <si>
    <t>https://workshop.360view.link/360viewer/360view.html?d=0906250-A186</t>
  </si>
  <si>
    <t>A70</t>
  </si>
  <si>
    <t>A240</t>
  </si>
  <si>
    <t>6.32*6.35*3.70</t>
  </si>
  <si>
    <t>https://workshop.360view.link/360viewer/360view.html?d=0906256-A240</t>
  </si>
  <si>
    <t>A199</t>
  </si>
  <si>
    <t>A200</t>
  </si>
  <si>
    <t>A188</t>
  </si>
  <si>
    <t>PRINCESS</t>
  </si>
  <si>
    <t>A174</t>
  </si>
  <si>
    <t>A172</t>
  </si>
  <si>
    <t>A173</t>
  </si>
  <si>
    <t>A176</t>
  </si>
  <si>
    <t xml:space="preserve">  LIGHT YELLOW</t>
  </si>
  <si>
    <t>5.25*3.84*2.47</t>
  </si>
  <si>
    <t>https://view.varnivideo.com/video.html?d=SDD-68</t>
  </si>
  <si>
    <t>3.55*3.42*2.31</t>
  </si>
  <si>
    <t>https://view.varnivideo.com/video.html?d=SDD-65</t>
  </si>
  <si>
    <t>3.46*3.32*2.24</t>
  </si>
  <si>
    <t>https://view.varnivideo.com/video.html?d=SDD-67</t>
  </si>
  <si>
    <t>Type</t>
  </si>
  <si>
    <t>Mobile Video Link</t>
  </si>
  <si>
    <t>A306</t>
  </si>
  <si>
    <t>A305</t>
  </si>
  <si>
    <t>A285</t>
  </si>
  <si>
    <t>10.79*6.87*4.18</t>
  </si>
  <si>
    <t>https://workshop.360view.link/360viewer/360view.html?d=1807250-77-95-2C</t>
  </si>
  <si>
    <t>A309</t>
  </si>
  <si>
    <t>A312</t>
  </si>
  <si>
    <t>A311</t>
  </si>
  <si>
    <t>15.87*9.77*5.67</t>
  </si>
  <si>
    <t>14.93*9.35*5.34</t>
  </si>
  <si>
    <t>18.69*11.46*6.33</t>
  </si>
  <si>
    <t>https://workshop.360view.link/360viewer/360view.html?d=0808255-7795-02</t>
  </si>
  <si>
    <t>A319</t>
  </si>
  <si>
    <t>18.63*11.62*6.14</t>
  </si>
  <si>
    <t>https://workshop.360view.link/360viewer/360view.html?d=0808258-7795-01</t>
  </si>
  <si>
    <t>A322</t>
  </si>
  <si>
    <t>13.94*8.28*5.86</t>
  </si>
  <si>
    <t>https://workshop.360view.link/360viewer/360view.html?d=0808250-454-45-5</t>
  </si>
  <si>
    <t>10.47*8.05*5.05</t>
  </si>
  <si>
    <t>https://workshop.360view.link/360viewer/360view.html?d=0808256-12901-7</t>
  </si>
  <si>
    <t>11.13*7.29*4.81</t>
  </si>
  <si>
    <t>https://workshop.360view.link/360viewer/360view.html?d=0808258-45445</t>
  </si>
  <si>
    <t>A331</t>
  </si>
  <si>
    <t>A323</t>
  </si>
  <si>
    <t>9.14*6.44*4.00</t>
  </si>
  <si>
    <t>https://workshop.360view.link/360viewer/360view.html?d=0808250-108--4</t>
  </si>
  <si>
    <t>A321</t>
  </si>
  <si>
    <t>9.05*6.35*4.08</t>
  </si>
  <si>
    <t>https://workshop.360view.link/360viewer/360view.html?d=0808256-454-45-14</t>
  </si>
  <si>
    <t>9.08*5.92*4.17</t>
  </si>
  <si>
    <t>https://workshop.360view.link/360viewer/360view.html?d=0808254-454-45</t>
  </si>
  <si>
    <t>A332</t>
  </si>
  <si>
    <t>A340</t>
  </si>
  <si>
    <t>A333</t>
  </si>
  <si>
    <t xml:space="preserve">CUSHION </t>
  </si>
  <si>
    <t>A343</t>
  </si>
  <si>
    <t>A330</t>
  </si>
  <si>
    <t>8.26*5.51*3.40</t>
  </si>
  <si>
    <t>https://workshop.360view.link/360viewer/360view.html?d=0808254-283-3-C</t>
  </si>
  <si>
    <t>A341</t>
  </si>
  <si>
    <t>A342</t>
  </si>
  <si>
    <t>A344</t>
  </si>
  <si>
    <t>A334</t>
  </si>
  <si>
    <t>A339</t>
  </si>
  <si>
    <t>A336</t>
  </si>
  <si>
    <t>A335</t>
  </si>
  <si>
    <t>A328</t>
  </si>
  <si>
    <t>7.43*5.16*3.34</t>
  </si>
  <si>
    <t>https://workshop.360view.link/360viewer/360view.html?d=0808257-3841-1-D</t>
  </si>
  <si>
    <t>A337</t>
  </si>
  <si>
    <t>A338</t>
  </si>
  <si>
    <t>12.49*8.05*4.25</t>
  </si>
  <si>
    <t>12.16*8.12*4.09</t>
  </si>
  <si>
    <t>8.69*5.62*3.75</t>
  </si>
  <si>
    <t>7.70*6.09*3.89</t>
  </si>
  <si>
    <t>6.23*6.11*4.04</t>
  </si>
  <si>
    <t>6.49*7.24*4.07</t>
  </si>
  <si>
    <t>9.46*6.00*3.41</t>
  </si>
  <si>
    <t>6.08*7.09*3.92</t>
  </si>
  <si>
    <t>6.03*7.10*3.77</t>
  </si>
  <si>
    <t>5.65*7.25*3.44</t>
  </si>
  <si>
    <t>5.56*5.13*3.82</t>
  </si>
  <si>
    <t>8.67*5.66*2.96</t>
  </si>
  <si>
    <t>7.57*5.26*3.05</t>
  </si>
  <si>
    <t>7.97*5.41*2.96</t>
  </si>
  <si>
    <t>5.56*5.48*3.92</t>
  </si>
  <si>
    <t>7.25*5.36*3.15</t>
  </si>
  <si>
    <t>7.42*5.37*3.13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</si>
</sst>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530"/>
  <sheetViews>
    <sheetView tabSelected="1" workbookViewId="0">
      <selection sqref="A1:CK1530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9.77734375" bestFit="1" customWidth="1"/>
    <col min="5" max="5" width="16.6640625" bestFit="1" customWidth="1"/>
    <col min="6" max="6" width="20" bestFit="1" customWidth="1"/>
    <col min="7" max="7" width="12.109375" bestFit="1" customWidth="1"/>
    <col min="8" max="8" width="18.2187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8.44140625" bestFit="1" customWidth="1"/>
    <col min="14" max="14" width="19.44140625" bestFit="1" customWidth="1"/>
    <col min="15" max="15" width="19.44140625" customWidth="1"/>
    <col min="16" max="16" width="86.77734375" bestFit="1" customWidth="1"/>
    <col min="17" max="17" width="12.109375" bestFit="1" customWidth="1"/>
    <col min="18" max="18" width="86.77734375" bestFit="1" customWidth="1"/>
    <col min="19" max="19" width="12.109375" bestFit="1" customWidth="1"/>
    <col min="20" max="20" width="19.44140625" customWidth="1"/>
    <col min="21" max="21" width="86.77734375" bestFit="1" customWidth="1"/>
    <col min="22" max="22" width="12.109375" bestFit="1" customWidth="1"/>
    <col min="23" max="23" width="19.44140625" customWidth="1"/>
    <col min="24" max="24" width="86.77734375" bestFit="1" customWidth="1"/>
    <col min="25" max="25" width="12.109375" bestFit="1" customWidth="1"/>
    <col min="26" max="26" width="19.44140625" customWidth="1"/>
    <col min="27" max="27" width="86.77734375" bestFit="1" customWidth="1"/>
    <col min="28" max="28" width="12.109375" bestFit="1" customWidth="1"/>
  </cols>
  <sheetData>
    <row r="1" spans="1:101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218</v>
      </c>
      <c r="P1" s="1" t="s">
        <v>14</v>
      </c>
      <c r="Q1" s="1" t="s">
        <v>217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</row>
    <row r="2" spans="1:101" ht="21" customHeight="1" x14ac:dyDescent="0.3">
      <c r="A2" s="4">
        <v>1</v>
      </c>
      <c r="B2" s="4" t="s">
        <v>15</v>
      </c>
      <c r="C2" s="4" t="s">
        <v>16</v>
      </c>
      <c r="D2" s="4" t="s">
        <v>17</v>
      </c>
      <c r="E2" s="4" t="s">
        <v>17</v>
      </c>
      <c r="F2" s="4" t="s">
        <v>18</v>
      </c>
      <c r="G2" s="5">
        <v>10.1</v>
      </c>
      <c r="H2" s="4" t="s">
        <v>19</v>
      </c>
      <c r="I2" s="4" t="s">
        <v>20</v>
      </c>
      <c r="J2" s="4"/>
      <c r="K2" s="4" t="s">
        <v>21</v>
      </c>
      <c r="L2" s="4" t="s">
        <v>21</v>
      </c>
      <c r="M2" s="11">
        <v>199</v>
      </c>
      <c r="N2" s="4" t="s">
        <v>229</v>
      </c>
      <c r="O2" s="13" t="str">
        <f>HYPERLINK("https://workshop.360view.link/360viewer/360view.html?d=0808255-7795-02", "Video 360°")</f>
        <v>Video 360°</v>
      </c>
      <c r="P2" s="7" t="s">
        <v>230</v>
      </c>
      <c r="Q2" s="4" t="s">
        <v>22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01" ht="21" customHeight="1" x14ac:dyDescent="0.3">
      <c r="A3" s="2">
        <v>2</v>
      </c>
      <c r="B3" s="2" t="s">
        <v>231</v>
      </c>
      <c r="C3" s="2" t="s">
        <v>16</v>
      </c>
      <c r="D3" s="2" t="s">
        <v>17</v>
      </c>
      <c r="E3" s="2" t="s">
        <v>17</v>
      </c>
      <c r="F3" s="2" t="s">
        <v>18</v>
      </c>
      <c r="G3" s="8">
        <v>10</v>
      </c>
      <c r="H3" s="2" t="s">
        <v>19</v>
      </c>
      <c r="I3" s="2" t="s">
        <v>20</v>
      </c>
      <c r="J3" s="2"/>
      <c r="K3" s="2" t="s">
        <v>55</v>
      </c>
      <c r="L3" s="2" t="s">
        <v>55</v>
      </c>
      <c r="M3" s="6">
        <v>199</v>
      </c>
      <c r="N3" s="2" t="s">
        <v>232</v>
      </c>
      <c r="O3" s="12" t="str">
        <f>HYPERLINK("https://workshop.360view.link/360viewer/360view.html?d=0808258-7795-01", "Video 360°")</f>
        <v>Video 360°</v>
      </c>
      <c r="P3" s="9" t="s">
        <v>233</v>
      </c>
      <c r="Q3" s="2" t="s">
        <v>22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01" ht="21" customHeight="1" x14ac:dyDescent="0.3">
      <c r="A4" s="2">
        <v>3</v>
      </c>
      <c r="B4" s="2" t="s">
        <v>23</v>
      </c>
      <c r="C4" s="2" t="s">
        <v>16</v>
      </c>
      <c r="D4" s="2" t="s">
        <v>24</v>
      </c>
      <c r="E4" s="2">
        <v>704577259</v>
      </c>
      <c r="F4" s="2" t="s">
        <v>18</v>
      </c>
      <c r="G4" s="8">
        <v>6.65</v>
      </c>
      <c r="H4" s="2" t="s">
        <v>19</v>
      </c>
      <c r="I4" s="2" t="s">
        <v>25</v>
      </c>
      <c r="J4" s="2"/>
      <c r="K4" s="2" t="s">
        <v>21</v>
      </c>
      <c r="L4" s="2" t="s">
        <v>21</v>
      </c>
      <c r="M4" s="6">
        <v>189</v>
      </c>
      <c r="N4" s="2" t="s">
        <v>26</v>
      </c>
      <c r="O4" s="12" t="str">
        <f>HYPERLINK("https://workshop.360view.link/360viewer/360view.html?d=1607255-A180", "Video 360°")</f>
        <v>Video 360°</v>
      </c>
      <c r="P4" s="9" t="s">
        <v>27</v>
      </c>
      <c r="Q4" s="2" t="s">
        <v>22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01" ht="21" customHeight="1" x14ac:dyDescent="0.3">
      <c r="A5" s="2">
        <v>4</v>
      </c>
      <c r="B5" s="2" t="s">
        <v>28</v>
      </c>
      <c r="C5" s="2" t="s">
        <v>16</v>
      </c>
      <c r="D5" s="2" t="s">
        <v>24</v>
      </c>
      <c r="E5" s="2">
        <v>724528267</v>
      </c>
      <c r="F5" s="2" t="s">
        <v>18</v>
      </c>
      <c r="G5" s="8">
        <v>6.09</v>
      </c>
      <c r="H5" s="2" t="s">
        <v>33</v>
      </c>
      <c r="I5" s="2" t="s">
        <v>20</v>
      </c>
      <c r="J5" s="2"/>
      <c r="K5" s="2" t="s">
        <v>21</v>
      </c>
      <c r="L5" s="2" t="s">
        <v>21</v>
      </c>
      <c r="M5" s="6">
        <v>199</v>
      </c>
      <c r="N5" s="2" t="s">
        <v>227</v>
      </c>
      <c r="O5" s="12" t="str">
        <f>HYPERLINK("https://workshop.360view.link/360viewer/360view.html?d=1807254-454-45-10", "Video 360°")</f>
        <v>Video 360°</v>
      </c>
      <c r="P5" s="9" t="s">
        <v>30</v>
      </c>
      <c r="Q5" s="2" t="s">
        <v>22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</row>
    <row r="6" spans="1:101" ht="21" customHeight="1" x14ac:dyDescent="0.3">
      <c r="A6" s="2">
        <v>5</v>
      </c>
      <c r="B6" s="2" t="s">
        <v>31</v>
      </c>
      <c r="C6" s="2" t="s">
        <v>16</v>
      </c>
      <c r="D6" s="2" t="s">
        <v>24</v>
      </c>
      <c r="E6" s="2">
        <v>704546525</v>
      </c>
      <c r="F6" s="2" t="s">
        <v>32</v>
      </c>
      <c r="G6" s="8">
        <v>5.91</v>
      </c>
      <c r="H6" s="2" t="s">
        <v>33</v>
      </c>
      <c r="I6" s="2" t="s">
        <v>34</v>
      </c>
      <c r="J6" s="2"/>
      <c r="K6" s="2" t="s">
        <v>21</v>
      </c>
      <c r="L6" s="2" t="s">
        <v>21</v>
      </c>
      <c r="M6" s="6">
        <v>159</v>
      </c>
      <c r="N6" s="2" t="s">
        <v>35</v>
      </c>
      <c r="O6" s="12" t="str">
        <f>HYPERLINK("https://ds-360.jaykar.co.in/ds360/25D25205/VIDEO/25D25205.html", "Video 360°")</f>
        <v>Video 360°</v>
      </c>
      <c r="P6" s="9" t="s">
        <v>36</v>
      </c>
      <c r="Q6" s="2" t="s">
        <v>22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</row>
    <row r="7" spans="1:101" ht="21" customHeight="1" x14ac:dyDescent="0.3">
      <c r="A7" s="2">
        <v>6</v>
      </c>
      <c r="B7" s="2" t="s">
        <v>37</v>
      </c>
      <c r="C7" s="2" t="s">
        <v>16</v>
      </c>
      <c r="D7" s="2" t="s">
        <v>17</v>
      </c>
      <c r="E7" s="2" t="s">
        <v>17</v>
      </c>
      <c r="F7" s="2" t="s">
        <v>38</v>
      </c>
      <c r="G7" s="8">
        <v>5.72</v>
      </c>
      <c r="H7" s="2" t="s">
        <v>19</v>
      </c>
      <c r="I7" s="2" t="s">
        <v>20</v>
      </c>
      <c r="J7" s="2"/>
      <c r="K7" s="2" t="s">
        <v>21</v>
      </c>
      <c r="L7" s="2" t="s">
        <v>21</v>
      </c>
      <c r="M7" s="6">
        <v>190</v>
      </c>
      <c r="N7" s="2" t="s">
        <v>39</v>
      </c>
      <c r="O7" s="12" t="str">
        <f>HYPERLINK("https://ds-360.jaykar.co.in/ds360/JYK17D2539913/VIDEO/JYK17D2539913.html", "Video 360°")</f>
        <v>Video 360°</v>
      </c>
      <c r="P7" s="9" t="s">
        <v>40</v>
      </c>
      <c r="Q7" s="2" t="s">
        <v>22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</row>
    <row r="8" spans="1:101" ht="21" customHeight="1" x14ac:dyDescent="0.3">
      <c r="A8" s="2">
        <v>7</v>
      </c>
      <c r="B8" s="2" t="s">
        <v>41</v>
      </c>
      <c r="C8" s="2" t="s">
        <v>16</v>
      </c>
      <c r="D8" s="2" t="s">
        <v>24</v>
      </c>
      <c r="E8" s="2">
        <v>698577379</v>
      </c>
      <c r="F8" s="2" t="s">
        <v>42</v>
      </c>
      <c r="G8" s="8">
        <v>5.36</v>
      </c>
      <c r="H8" s="2" t="s">
        <v>33</v>
      </c>
      <c r="I8" s="2" t="s">
        <v>20</v>
      </c>
      <c r="J8" s="2"/>
      <c r="K8" s="2" t="s">
        <v>21</v>
      </c>
      <c r="L8" s="2" t="s">
        <v>21</v>
      </c>
      <c r="M8" s="6">
        <v>144</v>
      </c>
      <c r="N8" s="2" t="s">
        <v>43</v>
      </c>
      <c r="O8" s="12" t="str">
        <f>HYPERLINK("https://ds-360.jaykar.co.in/ds360/9D25160/VIDEO/9D25160.html", "Video 360°")</f>
        <v>Video 360°</v>
      </c>
      <c r="P8" s="9" t="s">
        <v>44</v>
      </c>
      <c r="Q8" s="2" t="s">
        <v>22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</row>
    <row r="9" spans="1:101" ht="21" customHeight="1" x14ac:dyDescent="0.3">
      <c r="A9" s="2">
        <v>8</v>
      </c>
      <c r="B9" s="2" t="s">
        <v>45</v>
      </c>
      <c r="C9" s="2" t="s">
        <v>16</v>
      </c>
      <c r="D9" s="2" t="s">
        <v>17</v>
      </c>
      <c r="E9" s="2" t="s">
        <v>17</v>
      </c>
      <c r="F9" s="2" t="s">
        <v>46</v>
      </c>
      <c r="G9" s="8">
        <v>5.0999999999999996</v>
      </c>
      <c r="H9" s="2" t="s">
        <v>19</v>
      </c>
      <c r="I9" s="2" t="s">
        <v>20</v>
      </c>
      <c r="J9" s="2"/>
      <c r="K9" s="2" t="s">
        <v>21</v>
      </c>
      <c r="L9" s="2" t="s">
        <v>21</v>
      </c>
      <c r="M9" s="6">
        <v>174</v>
      </c>
      <c r="N9" s="2" t="s">
        <v>47</v>
      </c>
      <c r="O9" s="12" t="str">
        <f>HYPERLINK("https://workshop.360view.link/360viewer/360view.html?d=1706255-A231", "Video 360°")</f>
        <v>Video 360°</v>
      </c>
      <c r="P9" s="9" t="s">
        <v>48</v>
      </c>
      <c r="Q9" s="2" t="s">
        <v>22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</row>
    <row r="10" spans="1:101" ht="21" customHeight="1" x14ac:dyDescent="0.3">
      <c r="A10" s="2">
        <v>9</v>
      </c>
      <c r="B10" s="2" t="s">
        <v>49</v>
      </c>
      <c r="C10" s="2" t="s">
        <v>16</v>
      </c>
      <c r="D10" s="2" t="s">
        <v>24</v>
      </c>
      <c r="E10" s="2">
        <v>724528266</v>
      </c>
      <c r="F10" s="2" t="s">
        <v>18</v>
      </c>
      <c r="G10" s="8">
        <v>5.08</v>
      </c>
      <c r="H10" s="2" t="s">
        <v>33</v>
      </c>
      <c r="I10" s="2" t="s">
        <v>20</v>
      </c>
      <c r="J10" s="2"/>
      <c r="K10" s="2" t="s">
        <v>21</v>
      </c>
      <c r="L10" s="2" t="s">
        <v>21</v>
      </c>
      <c r="M10" s="6">
        <v>190</v>
      </c>
      <c r="N10" s="2" t="s">
        <v>228</v>
      </c>
      <c r="O10" s="12" t="str">
        <f>HYPERLINK("https://workshop.360view.link/360viewer/360view.html?d=1807258-77-95-2B", "Video 360°")</f>
        <v>Video 360°</v>
      </c>
      <c r="P10" s="9" t="s">
        <v>50</v>
      </c>
      <c r="Q10" s="2" t="s">
        <v>22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ht="21" customHeight="1" x14ac:dyDescent="0.3">
      <c r="A11" s="2">
        <v>10</v>
      </c>
      <c r="B11" s="2" t="s">
        <v>234</v>
      </c>
      <c r="C11" s="2" t="s">
        <v>16</v>
      </c>
      <c r="D11" s="2" t="s">
        <v>17</v>
      </c>
      <c r="E11" s="2" t="s">
        <v>17</v>
      </c>
      <c r="F11" s="2" t="s">
        <v>18</v>
      </c>
      <c r="G11" s="8">
        <v>5.04</v>
      </c>
      <c r="H11" s="2" t="s">
        <v>19</v>
      </c>
      <c r="I11" s="2" t="s">
        <v>20</v>
      </c>
      <c r="J11" s="2"/>
      <c r="K11" s="2" t="s">
        <v>21</v>
      </c>
      <c r="L11" s="2" t="s">
        <v>21</v>
      </c>
      <c r="M11" s="6">
        <v>169</v>
      </c>
      <c r="N11" s="2" t="s">
        <v>235</v>
      </c>
      <c r="O11" s="12" t="str">
        <f>HYPERLINK("https://workshop.360view.link/360viewer/360view.html?d=0808250-454-45-5", "Video 360°")</f>
        <v>Video 360°</v>
      </c>
      <c r="P11" s="9" t="s">
        <v>236</v>
      </c>
      <c r="Q11" s="2" t="s">
        <v>22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ht="21" customHeight="1" x14ac:dyDescent="0.3">
      <c r="A12" s="2">
        <v>11</v>
      </c>
      <c r="B12" s="2" t="s">
        <v>51</v>
      </c>
      <c r="C12" s="2" t="s">
        <v>16</v>
      </c>
      <c r="D12" s="2" t="s">
        <v>17</v>
      </c>
      <c r="E12" s="2" t="s">
        <v>17</v>
      </c>
      <c r="F12" s="2" t="s">
        <v>46</v>
      </c>
      <c r="G12" s="8">
        <v>5.0199999999999996</v>
      </c>
      <c r="H12" s="2" t="s">
        <v>19</v>
      </c>
      <c r="I12" s="2" t="s">
        <v>34</v>
      </c>
      <c r="J12" s="2"/>
      <c r="K12" s="2" t="s">
        <v>21</v>
      </c>
      <c r="L12" s="2" t="s">
        <v>21</v>
      </c>
      <c r="M12" s="6">
        <v>225</v>
      </c>
      <c r="N12" s="2" t="s">
        <v>52</v>
      </c>
      <c r="O12" s="12" t="str">
        <f>HYPERLINK("https://workshop.360view.link/360viewer/360view.html?d=0306254-A55-YELLOW", "Video 360°")</f>
        <v>Video 360°</v>
      </c>
      <c r="P12" s="9" t="s">
        <v>53</v>
      </c>
      <c r="Q12" s="2" t="s">
        <v>22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ht="21" customHeight="1" x14ac:dyDescent="0.3">
      <c r="A13" s="2">
        <v>12</v>
      </c>
      <c r="B13" s="2" t="s">
        <v>58</v>
      </c>
      <c r="C13" s="2" t="s">
        <v>16</v>
      </c>
      <c r="D13" s="2" t="s">
        <v>17</v>
      </c>
      <c r="E13" s="2" t="s">
        <v>17</v>
      </c>
      <c r="F13" s="2" t="s">
        <v>59</v>
      </c>
      <c r="G13" s="8">
        <v>5.01</v>
      </c>
      <c r="H13" s="2" t="s">
        <v>19</v>
      </c>
      <c r="I13" s="2" t="s">
        <v>34</v>
      </c>
      <c r="J13" s="2"/>
      <c r="K13" s="2" t="s">
        <v>21</v>
      </c>
      <c r="L13" s="2" t="s">
        <v>21</v>
      </c>
      <c r="M13" s="6">
        <v>200</v>
      </c>
      <c r="N13" s="2" t="s">
        <v>29</v>
      </c>
      <c r="O13" s="12" t="str">
        <f>HYPERLINK("https://sdgdiamondmedia.vercel.app/assets/videos/horse%205.01%20yellow.mp4", "Video 360°")</f>
        <v>Video 360°</v>
      </c>
      <c r="P13" s="9" t="s">
        <v>60</v>
      </c>
      <c r="Q13" s="2" t="s">
        <v>22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ht="21" customHeight="1" x14ac:dyDescent="0.3">
      <c r="A14" s="2">
        <v>13</v>
      </c>
      <c r="B14" s="2" t="s">
        <v>54</v>
      </c>
      <c r="C14" s="2" t="s">
        <v>16</v>
      </c>
      <c r="D14" s="2" t="s">
        <v>17</v>
      </c>
      <c r="E14" s="2" t="s">
        <v>17</v>
      </c>
      <c r="F14" s="2" t="s">
        <v>46</v>
      </c>
      <c r="G14" s="8">
        <v>5.01</v>
      </c>
      <c r="H14" s="2" t="s">
        <v>19</v>
      </c>
      <c r="I14" s="2" t="s">
        <v>25</v>
      </c>
      <c r="J14" s="2"/>
      <c r="K14" s="2" t="s">
        <v>55</v>
      </c>
      <c r="L14" s="2" t="s">
        <v>21</v>
      </c>
      <c r="M14" s="6">
        <v>149</v>
      </c>
      <c r="N14" s="2" t="s">
        <v>56</v>
      </c>
      <c r="O14" s="12" t="str">
        <f>HYPERLINK("https://workshop.360view.link/360viewer/360view.html?d=0306251-A56-YELLOW", "Video 360°")</f>
        <v>Video 360°</v>
      </c>
      <c r="P14" s="9" t="s">
        <v>57</v>
      </c>
      <c r="Q14" s="2" t="s">
        <v>22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ht="21" customHeight="1" x14ac:dyDescent="0.3">
      <c r="A15" s="2">
        <v>14</v>
      </c>
      <c r="B15" s="2" t="s">
        <v>61</v>
      </c>
      <c r="C15" s="2" t="s">
        <v>16</v>
      </c>
      <c r="D15" s="2" t="s">
        <v>17</v>
      </c>
      <c r="E15" s="2" t="s">
        <v>17</v>
      </c>
      <c r="F15" s="2" t="s">
        <v>62</v>
      </c>
      <c r="G15" s="8">
        <v>5</v>
      </c>
      <c r="H15" s="2" t="s">
        <v>19</v>
      </c>
      <c r="I15" s="2" t="s">
        <v>34</v>
      </c>
      <c r="J15" s="2"/>
      <c r="K15" s="2" t="s">
        <v>21</v>
      </c>
      <c r="L15" s="2" t="s">
        <v>55</v>
      </c>
      <c r="M15" s="6">
        <v>210</v>
      </c>
      <c r="N15" s="2" t="s">
        <v>63</v>
      </c>
      <c r="O15" s="12" t="str">
        <f>HYPERLINK("https://view.varnivideo.com/video.html?d=SDD-78&amp;z=1&amp;wjs=pjs/4w.js", "Video 360°")</f>
        <v>Video 360°</v>
      </c>
      <c r="P15" s="9" t="s">
        <v>64</v>
      </c>
      <c r="Q15" s="2" t="s">
        <v>22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ht="21" customHeight="1" x14ac:dyDescent="0.3">
      <c r="A16" s="2">
        <v>15</v>
      </c>
      <c r="B16" s="2" t="s">
        <v>65</v>
      </c>
      <c r="C16" s="2" t="s">
        <v>16</v>
      </c>
      <c r="D16" s="2" t="s">
        <v>17</v>
      </c>
      <c r="E16" s="2" t="s">
        <v>17</v>
      </c>
      <c r="F16" s="2" t="s">
        <v>32</v>
      </c>
      <c r="G16" s="8">
        <v>4.6500000000000004</v>
      </c>
      <c r="H16" s="2" t="s">
        <v>19</v>
      </c>
      <c r="I16" s="2" t="s">
        <v>66</v>
      </c>
      <c r="J16" s="2"/>
      <c r="K16" s="2" t="s">
        <v>21</v>
      </c>
      <c r="L16" s="2" t="s">
        <v>21</v>
      </c>
      <c r="M16" s="6">
        <v>189</v>
      </c>
      <c r="N16" s="2" t="s">
        <v>67</v>
      </c>
      <c r="O16" s="12" t="str">
        <f>HYPERLINK("https://workshop.360view.link/360viewer/360view.html?d=0406254-A193-YELLOW", "Video 360°")</f>
        <v>Video 360°</v>
      </c>
      <c r="P16" s="9" t="s">
        <v>68</v>
      </c>
      <c r="Q16" s="2" t="s">
        <v>22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ht="21" customHeight="1" x14ac:dyDescent="0.3">
      <c r="A17" s="2">
        <v>16</v>
      </c>
      <c r="B17" s="2" t="s">
        <v>69</v>
      </c>
      <c r="C17" s="2" t="s">
        <v>16</v>
      </c>
      <c r="D17" s="2" t="s">
        <v>17</v>
      </c>
      <c r="E17" s="2" t="s">
        <v>17</v>
      </c>
      <c r="F17" s="2" t="s">
        <v>70</v>
      </c>
      <c r="G17" s="8">
        <v>4.01</v>
      </c>
      <c r="H17" s="2" t="s">
        <v>19</v>
      </c>
      <c r="I17" s="2" t="s">
        <v>20</v>
      </c>
      <c r="J17" s="2"/>
      <c r="K17" s="2" t="s">
        <v>55</v>
      </c>
      <c r="L17" s="2" t="s">
        <v>55</v>
      </c>
      <c r="M17" s="6">
        <v>139</v>
      </c>
      <c r="N17" s="2" t="s">
        <v>71</v>
      </c>
      <c r="O17" s="12" t="str">
        <f>HYPERLINK("https://view.varnivideo.com/?d=SDD-61", "Video 360°")</f>
        <v>Video 360°</v>
      </c>
      <c r="P17" s="9" t="s">
        <v>72</v>
      </c>
      <c r="Q17" s="2" t="s">
        <v>22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ht="21" customHeight="1" x14ac:dyDescent="0.3">
      <c r="A18" s="2">
        <v>17</v>
      </c>
      <c r="B18" s="2" t="s">
        <v>77</v>
      </c>
      <c r="C18" s="2" t="s">
        <v>16</v>
      </c>
      <c r="D18" s="2" t="s">
        <v>24</v>
      </c>
      <c r="E18" s="2">
        <v>698560565</v>
      </c>
      <c r="F18" s="2" t="s">
        <v>78</v>
      </c>
      <c r="G18" s="8">
        <v>4</v>
      </c>
      <c r="H18" s="2" t="s">
        <v>33</v>
      </c>
      <c r="I18" s="2" t="s">
        <v>34</v>
      </c>
      <c r="J18" s="2"/>
      <c r="K18" s="2" t="s">
        <v>21</v>
      </c>
      <c r="L18" s="2" t="s">
        <v>21</v>
      </c>
      <c r="M18" s="6">
        <v>179</v>
      </c>
      <c r="N18" s="2" t="s">
        <v>79</v>
      </c>
      <c r="O18" s="12" t="str">
        <f>HYPERLINK("https://ds-360.jaykar.co.in/ds360/9D25157/VIDEO/9D25157.html", "Video 360°")</f>
        <v>Video 360°</v>
      </c>
      <c r="P18" s="9" t="s">
        <v>80</v>
      </c>
      <c r="Q18" s="2" t="s">
        <v>22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ht="21" customHeight="1" x14ac:dyDescent="0.3">
      <c r="A19" s="2">
        <v>18</v>
      </c>
      <c r="B19" s="2" t="s">
        <v>73</v>
      </c>
      <c r="C19" s="2" t="s">
        <v>16</v>
      </c>
      <c r="D19" s="2" t="s">
        <v>17</v>
      </c>
      <c r="E19" s="2" t="s">
        <v>17</v>
      </c>
      <c r="F19" s="2" t="s">
        <v>70</v>
      </c>
      <c r="G19" s="8">
        <v>4</v>
      </c>
      <c r="H19" s="2" t="s">
        <v>74</v>
      </c>
      <c r="I19" s="2" t="s">
        <v>34</v>
      </c>
      <c r="J19" s="2"/>
      <c r="K19" s="2" t="s">
        <v>55</v>
      </c>
      <c r="L19" s="2" t="s">
        <v>55</v>
      </c>
      <c r="M19" s="6">
        <v>139</v>
      </c>
      <c r="N19" s="2" t="s">
        <v>75</v>
      </c>
      <c r="O19" s="12" t="str">
        <f>HYPERLINK("https://view.varnivideo.com/?d=SDD-62", "Video 360°")</f>
        <v>Video 360°</v>
      </c>
      <c r="P19" s="9" t="s">
        <v>76</v>
      </c>
      <c r="Q19" s="2" t="s">
        <v>22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ht="21" customHeight="1" x14ac:dyDescent="0.3">
      <c r="A20" s="2">
        <v>19</v>
      </c>
      <c r="B20" s="2" t="s">
        <v>219</v>
      </c>
      <c r="C20" s="2" t="s">
        <v>16</v>
      </c>
      <c r="D20" s="2" t="s">
        <v>17</v>
      </c>
      <c r="E20" s="2" t="s">
        <v>17</v>
      </c>
      <c r="F20" s="2" t="s">
        <v>149</v>
      </c>
      <c r="G20" s="8">
        <v>3.66</v>
      </c>
      <c r="H20" s="2" t="s">
        <v>19</v>
      </c>
      <c r="I20" s="2" t="s">
        <v>34</v>
      </c>
      <c r="J20" s="2"/>
      <c r="K20" s="2" t="s">
        <v>55</v>
      </c>
      <c r="L20" s="2" t="s">
        <v>55</v>
      </c>
      <c r="M20" s="6">
        <v>70</v>
      </c>
      <c r="N20" s="2" t="s">
        <v>237</v>
      </c>
      <c r="O20" s="12" t="str">
        <f>HYPERLINK("https://workshop.360view.link/360viewer/360view.html?d=0808256-12901-7", "Video 360°")</f>
        <v>Video 360°</v>
      </c>
      <c r="P20" s="9" t="s">
        <v>238</v>
      </c>
      <c r="Q20" s="2" t="s">
        <v>22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ht="21" customHeight="1" x14ac:dyDescent="0.3">
      <c r="A21" s="2">
        <v>20</v>
      </c>
      <c r="B21" s="2" t="s">
        <v>81</v>
      </c>
      <c r="C21" s="2" t="s">
        <v>16</v>
      </c>
      <c r="D21" s="2" t="s">
        <v>17</v>
      </c>
      <c r="E21" s="2" t="s">
        <v>17</v>
      </c>
      <c r="F21" s="2" t="s">
        <v>78</v>
      </c>
      <c r="G21" s="8">
        <v>3.37</v>
      </c>
      <c r="H21" s="2" t="s">
        <v>19</v>
      </c>
      <c r="I21" s="2" t="s">
        <v>20</v>
      </c>
      <c r="J21" s="2"/>
      <c r="K21" s="2" t="s">
        <v>21</v>
      </c>
      <c r="L21" s="2" t="s">
        <v>21</v>
      </c>
      <c r="M21" s="6">
        <v>149</v>
      </c>
      <c r="N21" s="2" t="s">
        <v>82</v>
      </c>
      <c r="O21" s="12" t="str">
        <f>HYPERLINK("https://ds-360.jaykar.co.in/Ds360/JYK24C251292/VIDEO/JYK24C251292.html", "Video 360°")</f>
        <v>Video 360°</v>
      </c>
      <c r="P21" s="9" t="s">
        <v>83</v>
      </c>
      <c r="Q21" s="2" t="s">
        <v>22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ht="21" customHeight="1" x14ac:dyDescent="0.3">
      <c r="A22" s="2">
        <v>21</v>
      </c>
      <c r="B22" s="2" t="s">
        <v>84</v>
      </c>
      <c r="C22" s="2" t="s">
        <v>16</v>
      </c>
      <c r="D22" s="2" t="s">
        <v>17</v>
      </c>
      <c r="E22" s="2" t="s">
        <v>17</v>
      </c>
      <c r="F22" s="2" t="s">
        <v>32</v>
      </c>
      <c r="G22" s="8">
        <v>3.12</v>
      </c>
      <c r="H22" s="2" t="s">
        <v>19</v>
      </c>
      <c r="I22" s="2" t="s">
        <v>34</v>
      </c>
      <c r="J22" s="2"/>
      <c r="K22" s="2" t="s">
        <v>21</v>
      </c>
      <c r="L22" s="2" t="s">
        <v>21</v>
      </c>
      <c r="M22" s="6">
        <v>149</v>
      </c>
      <c r="N22" s="2" t="s">
        <v>85</v>
      </c>
      <c r="O22" s="12" t="str">
        <f>HYPERLINK("https://workshop.360view.link/360viewer/360view.html?d=1706252-A229", "Video 360°")</f>
        <v>Video 360°</v>
      </c>
      <c r="P22" s="9" t="s">
        <v>86</v>
      </c>
      <c r="Q22" s="2" t="s">
        <v>22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ht="21" customHeight="1" x14ac:dyDescent="0.3">
      <c r="A23" s="2">
        <v>22</v>
      </c>
      <c r="B23" s="2" t="s">
        <v>87</v>
      </c>
      <c r="C23" s="2" t="s">
        <v>16</v>
      </c>
      <c r="D23" s="2" t="s">
        <v>24</v>
      </c>
      <c r="E23" s="2">
        <v>698560575</v>
      </c>
      <c r="F23" s="2" t="s">
        <v>88</v>
      </c>
      <c r="G23" s="8">
        <v>3.06</v>
      </c>
      <c r="H23" s="2" t="s">
        <v>89</v>
      </c>
      <c r="I23" s="2" t="s">
        <v>20</v>
      </c>
      <c r="J23" s="2"/>
      <c r="K23" s="2" t="s">
        <v>21</v>
      </c>
      <c r="L23" s="2" t="s">
        <v>21</v>
      </c>
      <c r="M23" s="6">
        <v>189</v>
      </c>
      <c r="N23" s="2" t="s">
        <v>90</v>
      </c>
      <c r="O23" s="12" t="str">
        <f>HYPERLINK("https://ds-360.jaykar.co.in/ds360/9D25161/VIDEO/9D25161.html", "Video 360°")</f>
        <v>Video 360°</v>
      </c>
      <c r="P23" s="9" t="s">
        <v>91</v>
      </c>
      <c r="Q23" s="2" t="s">
        <v>22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ht="21" customHeight="1" x14ac:dyDescent="0.3">
      <c r="A24" s="2">
        <v>23</v>
      </c>
      <c r="B24" s="2" t="s">
        <v>92</v>
      </c>
      <c r="C24" s="2" t="s">
        <v>16</v>
      </c>
      <c r="D24" s="2" t="s">
        <v>17</v>
      </c>
      <c r="E24" s="2" t="s">
        <v>17</v>
      </c>
      <c r="F24" s="2" t="s">
        <v>18</v>
      </c>
      <c r="G24" s="8">
        <v>3.05</v>
      </c>
      <c r="H24" s="2" t="s">
        <v>19</v>
      </c>
      <c r="I24" s="2" t="s">
        <v>20</v>
      </c>
      <c r="J24" s="2"/>
      <c r="K24" s="2" t="s">
        <v>21</v>
      </c>
      <c r="L24" s="2" t="s">
        <v>21</v>
      </c>
      <c r="M24" s="6">
        <v>149</v>
      </c>
      <c r="N24" s="2" t="s">
        <v>93</v>
      </c>
      <c r="O24" s="12" t="str">
        <f>HYPERLINK("https://workshop.360view.link/360viewer/360view.html?d=0306253-A38-YELLOW", "Video 360°")</f>
        <v>Video 360°</v>
      </c>
      <c r="P24" s="9" t="s">
        <v>94</v>
      </c>
      <c r="Q24" s="2" t="s">
        <v>22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ht="21" customHeight="1" x14ac:dyDescent="0.3">
      <c r="A25" s="2">
        <v>24</v>
      </c>
      <c r="B25" s="2" t="s">
        <v>220</v>
      </c>
      <c r="C25" s="2" t="s">
        <v>16</v>
      </c>
      <c r="D25" s="2" t="s">
        <v>17</v>
      </c>
      <c r="E25" s="2" t="s">
        <v>17</v>
      </c>
      <c r="F25" s="2" t="s">
        <v>42</v>
      </c>
      <c r="G25" s="8">
        <v>3.05</v>
      </c>
      <c r="H25" s="2" t="s">
        <v>19</v>
      </c>
      <c r="I25" s="2" t="s">
        <v>20</v>
      </c>
      <c r="J25" s="2"/>
      <c r="K25" s="2" t="s">
        <v>21</v>
      </c>
      <c r="L25" s="2" t="s">
        <v>21</v>
      </c>
      <c r="M25" s="6">
        <v>135</v>
      </c>
      <c r="N25" s="2" t="s">
        <v>239</v>
      </c>
      <c r="O25" s="12" t="str">
        <f>HYPERLINK("https://workshop.360view.link/360viewer/360view.html?d=0808258-45445", "Video 360°")</f>
        <v>Video 360°</v>
      </c>
      <c r="P25" s="9" t="s">
        <v>240</v>
      </c>
      <c r="Q25" s="2" t="s">
        <v>22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ht="21" customHeight="1" x14ac:dyDescent="0.3">
      <c r="A26" s="2">
        <v>25</v>
      </c>
      <c r="B26" s="2" t="s">
        <v>95</v>
      </c>
      <c r="C26" s="2" t="s">
        <v>16</v>
      </c>
      <c r="D26" s="2" t="s">
        <v>17</v>
      </c>
      <c r="E26" s="2" t="s">
        <v>17</v>
      </c>
      <c r="F26" s="2" t="s">
        <v>70</v>
      </c>
      <c r="G26" s="8">
        <v>3.03</v>
      </c>
      <c r="H26" s="2" t="s">
        <v>19</v>
      </c>
      <c r="I26" s="2" t="s">
        <v>34</v>
      </c>
      <c r="J26" s="2"/>
      <c r="K26" s="2" t="s">
        <v>21</v>
      </c>
      <c r="L26" s="2" t="s">
        <v>21</v>
      </c>
      <c r="M26" s="6">
        <v>199</v>
      </c>
      <c r="N26" s="2" t="s">
        <v>96</v>
      </c>
      <c r="O26" s="12" t="str">
        <f>HYPERLINK("https://workshop.360view.link/360viewer/360view.html?d=0306250-A45-YELLOW", "Video 360°")</f>
        <v>Video 360°</v>
      </c>
      <c r="P26" s="9" t="s">
        <v>97</v>
      </c>
      <c r="Q26" s="2" t="s">
        <v>22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  <row r="27" spans="1:101" ht="21" customHeight="1" x14ac:dyDescent="0.3">
      <c r="A27" s="2">
        <v>26</v>
      </c>
      <c r="B27" s="2" t="s">
        <v>102</v>
      </c>
      <c r="C27" s="2" t="s">
        <v>16</v>
      </c>
      <c r="D27" s="2" t="s">
        <v>17</v>
      </c>
      <c r="E27" s="2" t="s">
        <v>17</v>
      </c>
      <c r="F27" s="2" t="s">
        <v>99</v>
      </c>
      <c r="G27" s="8">
        <v>3.02</v>
      </c>
      <c r="H27" s="2" t="s">
        <v>19</v>
      </c>
      <c r="I27" s="2" t="s">
        <v>20</v>
      </c>
      <c r="J27" s="2"/>
      <c r="K27" s="2" t="s">
        <v>21</v>
      </c>
      <c r="L27" s="2" t="s">
        <v>21</v>
      </c>
      <c r="M27" s="6">
        <v>249</v>
      </c>
      <c r="N27" s="2" t="s">
        <v>103</v>
      </c>
      <c r="O27" s="12" t="str">
        <f>HYPERLINK("https://workshop.360view.link/360viewer/360view.html?d=0306258-A35-YELLOW", "Video 360°")</f>
        <v>Video 360°</v>
      </c>
      <c r="P27" s="9" t="s">
        <v>104</v>
      </c>
      <c r="Q27" s="2" t="s">
        <v>22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</row>
    <row r="28" spans="1:101" ht="21" customHeight="1" x14ac:dyDescent="0.3">
      <c r="A28" s="2">
        <v>27</v>
      </c>
      <c r="B28" s="2" t="s">
        <v>98</v>
      </c>
      <c r="C28" s="2" t="s">
        <v>16</v>
      </c>
      <c r="D28" s="2" t="s">
        <v>17</v>
      </c>
      <c r="E28" s="2" t="s">
        <v>17</v>
      </c>
      <c r="F28" s="2" t="s">
        <v>99</v>
      </c>
      <c r="G28" s="8">
        <v>3.02</v>
      </c>
      <c r="H28" s="2" t="s">
        <v>19</v>
      </c>
      <c r="I28" s="2" t="s">
        <v>20</v>
      </c>
      <c r="J28" s="2"/>
      <c r="K28" s="2" t="s">
        <v>21</v>
      </c>
      <c r="L28" s="2" t="s">
        <v>21</v>
      </c>
      <c r="M28" s="6">
        <v>249</v>
      </c>
      <c r="N28" s="2" t="s">
        <v>100</v>
      </c>
      <c r="O28" s="12" t="str">
        <f>HYPERLINK("https://workshop.360view.link/360viewer/360view.html?d=0306252-A36-YELLOW", "Video 360°")</f>
        <v>Video 360°</v>
      </c>
      <c r="P28" s="9" t="s">
        <v>101</v>
      </c>
      <c r="Q28" s="2" t="s">
        <v>22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</row>
    <row r="29" spans="1:101" ht="21" customHeight="1" x14ac:dyDescent="0.3">
      <c r="A29" s="2">
        <v>28</v>
      </c>
      <c r="B29" s="2" t="s">
        <v>105</v>
      </c>
      <c r="C29" s="2" t="s">
        <v>16</v>
      </c>
      <c r="D29" s="2" t="s">
        <v>17</v>
      </c>
      <c r="E29" s="2" t="s">
        <v>17</v>
      </c>
      <c r="F29" s="2" t="s">
        <v>18</v>
      </c>
      <c r="G29" s="8">
        <v>3.01</v>
      </c>
      <c r="H29" s="2" t="s">
        <v>19</v>
      </c>
      <c r="I29" s="2"/>
      <c r="J29" s="2"/>
      <c r="K29" s="2" t="s">
        <v>55</v>
      </c>
      <c r="L29" s="2" t="s">
        <v>55</v>
      </c>
      <c r="M29" s="6"/>
      <c r="N29" s="2" t="s">
        <v>270</v>
      </c>
      <c r="O29" s="12"/>
      <c r="P29" s="9"/>
      <c r="Q29" s="2" t="s">
        <v>22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</row>
    <row r="30" spans="1:101" ht="21" customHeight="1" x14ac:dyDescent="0.3">
      <c r="A30" s="2">
        <v>29</v>
      </c>
      <c r="B30" s="2" t="s">
        <v>241</v>
      </c>
      <c r="C30" s="2" t="s">
        <v>16</v>
      </c>
      <c r="D30" s="2" t="s">
        <v>17</v>
      </c>
      <c r="E30" s="2" t="s">
        <v>17</v>
      </c>
      <c r="F30" s="2" t="s">
        <v>18</v>
      </c>
      <c r="G30" s="8">
        <v>3</v>
      </c>
      <c r="H30" s="2" t="s">
        <v>164</v>
      </c>
      <c r="I30" s="2"/>
      <c r="J30" s="2"/>
      <c r="K30" s="2"/>
      <c r="L30" s="2"/>
      <c r="M30" s="6"/>
      <c r="N30" s="2" t="s">
        <v>271</v>
      </c>
      <c r="O30" s="12"/>
      <c r="P30" s="9"/>
      <c r="Q30" s="2" t="s">
        <v>22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ht="21" customHeight="1" x14ac:dyDescent="0.3">
      <c r="A31" s="2">
        <v>30</v>
      </c>
      <c r="B31" s="2" t="s">
        <v>106</v>
      </c>
      <c r="C31" s="2" t="s">
        <v>16</v>
      </c>
      <c r="D31" s="2" t="s">
        <v>17</v>
      </c>
      <c r="E31" s="2" t="s">
        <v>17</v>
      </c>
      <c r="F31" s="2" t="s">
        <v>107</v>
      </c>
      <c r="G31" s="8">
        <v>2.74</v>
      </c>
      <c r="H31" s="2" t="s">
        <v>19</v>
      </c>
      <c r="I31" s="2" t="s">
        <v>20</v>
      </c>
      <c r="J31" s="2"/>
      <c r="K31" s="2" t="s">
        <v>21</v>
      </c>
      <c r="L31" s="2" t="s">
        <v>21</v>
      </c>
      <c r="M31" s="6">
        <v>149</v>
      </c>
      <c r="N31" s="2" t="s">
        <v>108</v>
      </c>
      <c r="O31" s="12" t="str">
        <f>HYPERLINK("https://workshop.360view.link/360viewer/360view.html?d=0406250-A53-YELLOW", "Video 360°")</f>
        <v>Video 360°</v>
      </c>
      <c r="P31" s="9" t="s">
        <v>109</v>
      </c>
      <c r="Q31" s="2" t="s">
        <v>22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</row>
    <row r="32" spans="1:101" ht="21" customHeight="1" x14ac:dyDescent="0.3">
      <c r="A32" s="2">
        <v>31</v>
      </c>
      <c r="B32" s="2" t="s">
        <v>110</v>
      </c>
      <c r="C32" s="2" t="s">
        <v>16</v>
      </c>
      <c r="D32" s="2" t="s">
        <v>24</v>
      </c>
      <c r="E32" s="2">
        <v>698560562</v>
      </c>
      <c r="F32" s="2" t="s">
        <v>78</v>
      </c>
      <c r="G32" s="8">
        <v>2.72</v>
      </c>
      <c r="H32" s="2" t="s">
        <v>33</v>
      </c>
      <c r="I32" s="2" t="s">
        <v>34</v>
      </c>
      <c r="J32" s="2"/>
      <c r="K32" s="2" t="s">
        <v>21</v>
      </c>
      <c r="L32" s="2" t="s">
        <v>21</v>
      </c>
      <c r="M32" s="6">
        <v>169</v>
      </c>
      <c r="N32" s="2" t="s">
        <v>111</v>
      </c>
      <c r="O32" s="12" t="str">
        <f>HYPERLINK("https://ds-360.jaykar.co.in/ds360/9D25154/VIDEO/9D25154.html", "Video 360°")</f>
        <v>Video 360°</v>
      </c>
      <c r="P32" s="9" t="s">
        <v>112</v>
      </c>
      <c r="Q32" s="2" t="s">
        <v>22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</row>
    <row r="33" spans="1:101" ht="21" customHeight="1" x14ac:dyDescent="0.3">
      <c r="A33" s="2">
        <v>32</v>
      </c>
      <c r="B33" s="2" t="s">
        <v>113</v>
      </c>
      <c r="C33" s="2" t="s">
        <v>16</v>
      </c>
      <c r="D33" s="2" t="s">
        <v>17</v>
      </c>
      <c r="E33" s="2" t="s">
        <v>17</v>
      </c>
      <c r="F33" s="2" t="s">
        <v>32</v>
      </c>
      <c r="G33" s="8">
        <v>2.71</v>
      </c>
      <c r="H33" s="2" t="s">
        <v>19</v>
      </c>
      <c r="I33" s="2" t="s">
        <v>66</v>
      </c>
      <c r="J33" s="2"/>
      <c r="K33" s="2" t="s">
        <v>21</v>
      </c>
      <c r="L33" s="2" t="s">
        <v>21</v>
      </c>
      <c r="M33" s="6">
        <v>149</v>
      </c>
      <c r="N33" s="2" t="s">
        <v>114</v>
      </c>
      <c r="O33" s="12" t="str">
        <f>HYPERLINK("https://workshop.360view.link/360viewer/360view.html?d=0406258-A44-YELLOW", "Video 360°")</f>
        <v>Video 360°</v>
      </c>
      <c r="P33" s="9" t="s">
        <v>115</v>
      </c>
      <c r="Q33" s="2" t="s">
        <v>22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</row>
    <row r="34" spans="1:101" ht="21" customHeight="1" x14ac:dyDescent="0.3">
      <c r="A34" s="2">
        <v>33</v>
      </c>
      <c r="B34" s="2" t="s">
        <v>242</v>
      </c>
      <c r="C34" s="2" t="s">
        <v>16</v>
      </c>
      <c r="D34" s="2" t="s">
        <v>17</v>
      </c>
      <c r="E34" s="2" t="s">
        <v>17</v>
      </c>
      <c r="F34" s="2" t="s">
        <v>178</v>
      </c>
      <c r="G34" s="8">
        <v>2.5</v>
      </c>
      <c r="H34" s="2" t="s">
        <v>19</v>
      </c>
      <c r="I34" s="2" t="s">
        <v>34</v>
      </c>
      <c r="J34" s="2"/>
      <c r="K34" s="2" t="s">
        <v>21</v>
      </c>
      <c r="L34" s="2" t="s">
        <v>55</v>
      </c>
      <c r="M34" s="6">
        <v>125</v>
      </c>
      <c r="N34" s="2" t="s">
        <v>243</v>
      </c>
      <c r="O34" s="12" t="str">
        <f>HYPERLINK("https://workshop.360view.link/360viewer/360view.html?d=0808250-108--4", "Video 360°")</f>
        <v>Video 360°</v>
      </c>
      <c r="P34" s="9" t="s">
        <v>244</v>
      </c>
      <c r="Q34" s="2" t="s">
        <v>22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</row>
    <row r="35" spans="1:101" ht="21" customHeight="1" x14ac:dyDescent="0.3">
      <c r="A35" s="2">
        <v>34</v>
      </c>
      <c r="B35" s="2" t="s">
        <v>116</v>
      </c>
      <c r="C35" s="2" t="s">
        <v>16</v>
      </c>
      <c r="D35" s="2" t="s">
        <v>17</v>
      </c>
      <c r="E35" s="2" t="s">
        <v>17</v>
      </c>
      <c r="F35" s="2" t="s">
        <v>32</v>
      </c>
      <c r="G35" s="8">
        <v>2.4</v>
      </c>
      <c r="H35" s="2" t="s">
        <v>19</v>
      </c>
      <c r="I35" s="2" t="s">
        <v>34</v>
      </c>
      <c r="J35" s="2"/>
      <c r="K35" s="2" t="s">
        <v>21</v>
      </c>
      <c r="L35" s="2" t="s">
        <v>21</v>
      </c>
      <c r="M35" s="6">
        <v>199</v>
      </c>
      <c r="N35" s="2" t="s">
        <v>117</v>
      </c>
      <c r="O35" s="12" t="str">
        <f>HYPERLINK("https://workshop.360view.link/360viewer/360view.html?d=0406253-A47-YELLOW", "Video 360°")</f>
        <v>Video 360°</v>
      </c>
      <c r="P35" s="9" t="s">
        <v>118</v>
      </c>
      <c r="Q35" s="2" t="s">
        <v>22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</row>
    <row r="36" spans="1:101" ht="21" customHeight="1" x14ac:dyDescent="0.3">
      <c r="A36" s="2">
        <v>35</v>
      </c>
      <c r="B36" s="2" t="s">
        <v>119</v>
      </c>
      <c r="C36" s="2" t="s">
        <v>16</v>
      </c>
      <c r="D36" s="2" t="s">
        <v>17</v>
      </c>
      <c r="E36" s="2" t="s">
        <v>17</v>
      </c>
      <c r="F36" s="2" t="s">
        <v>32</v>
      </c>
      <c r="G36" s="8">
        <v>2.13</v>
      </c>
      <c r="H36" s="2" t="s">
        <v>19</v>
      </c>
      <c r="I36" s="2" t="s">
        <v>34</v>
      </c>
      <c r="J36" s="2"/>
      <c r="K36" s="2" t="s">
        <v>21</v>
      </c>
      <c r="L36" s="2" t="s">
        <v>21</v>
      </c>
      <c r="M36" s="6">
        <v>139</v>
      </c>
      <c r="N36" s="2" t="s">
        <v>120</v>
      </c>
      <c r="O36" s="12" t="str">
        <f>HYPERLINK("https://workshop.360view.link/360viewer/360view.html?d=0406253-A48-YELLOW", "Video 360°")</f>
        <v>Video 360°</v>
      </c>
      <c r="P36" s="9" t="s">
        <v>121</v>
      </c>
      <c r="Q36" s="2" t="s">
        <v>22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</row>
    <row r="37" spans="1:101" ht="21" customHeight="1" x14ac:dyDescent="0.3">
      <c r="A37" s="2">
        <v>36</v>
      </c>
      <c r="B37" s="2" t="s">
        <v>122</v>
      </c>
      <c r="C37" s="2" t="s">
        <v>16</v>
      </c>
      <c r="D37" s="2" t="s">
        <v>24</v>
      </c>
      <c r="E37" s="2">
        <v>698560560</v>
      </c>
      <c r="F37" s="2" t="s">
        <v>78</v>
      </c>
      <c r="G37" s="8">
        <v>2.13</v>
      </c>
      <c r="H37" s="2" t="s">
        <v>33</v>
      </c>
      <c r="I37" s="2" t="s">
        <v>34</v>
      </c>
      <c r="J37" s="2"/>
      <c r="K37" s="2" t="s">
        <v>21</v>
      </c>
      <c r="L37" s="2" t="s">
        <v>21</v>
      </c>
      <c r="M37" s="6">
        <v>169</v>
      </c>
      <c r="N37" s="2" t="s">
        <v>123</v>
      </c>
      <c r="O37" s="12" t="str">
        <f>HYPERLINK("https://ds-360.jaykar.co.in/ds360/9D25152/VIDEO/9D25152.html", "Video 360°")</f>
        <v>Video 360°</v>
      </c>
      <c r="P37" s="9" t="s">
        <v>124</v>
      </c>
      <c r="Q37" s="2" t="s">
        <v>22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</row>
    <row r="38" spans="1:101" ht="21" customHeight="1" x14ac:dyDescent="0.3">
      <c r="A38" s="2">
        <v>37</v>
      </c>
      <c r="B38" s="2" t="s">
        <v>125</v>
      </c>
      <c r="C38" s="2" t="s">
        <v>16</v>
      </c>
      <c r="D38" s="2" t="s">
        <v>24</v>
      </c>
      <c r="E38" s="2">
        <v>698560557</v>
      </c>
      <c r="F38" s="2" t="s">
        <v>78</v>
      </c>
      <c r="G38" s="8">
        <v>2.09</v>
      </c>
      <c r="H38" s="2" t="s">
        <v>33</v>
      </c>
      <c r="I38" s="2" t="s">
        <v>20</v>
      </c>
      <c r="J38" s="2"/>
      <c r="K38" s="2" t="s">
        <v>21</v>
      </c>
      <c r="L38" s="2" t="s">
        <v>21</v>
      </c>
      <c r="M38" s="6">
        <v>179</v>
      </c>
      <c r="N38" s="2" t="s">
        <v>126</v>
      </c>
      <c r="O38" s="12" t="str">
        <f>HYPERLINK("https://ds-360.jaykar.co.in/ds360/9D25148/VIDEO/9D25148.html", "Video 360°")</f>
        <v>Video 360°</v>
      </c>
      <c r="P38" s="9" t="s">
        <v>127</v>
      </c>
      <c r="Q38" s="2" t="s">
        <v>22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</row>
    <row r="39" spans="1:101" ht="21" customHeight="1" x14ac:dyDescent="0.3">
      <c r="A39" s="2">
        <v>38</v>
      </c>
      <c r="B39" s="2" t="s">
        <v>221</v>
      </c>
      <c r="C39" s="2" t="s">
        <v>16</v>
      </c>
      <c r="D39" s="2" t="s">
        <v>24</v>
      </c>
      <c r="E39" s="2">
        <v>724528265</v>
      </c>
      <c r="F39" s="2" t="s">
        <v>18</v>
      </c>
      <c r="G39" s="8">
        <v>2.0699999999999998</v>
      </c>
      <c r="H39" s="2" t="s">
        <v>164</v>
      </c>
      <c r="I39" s="2" t="s">
        <v>66</v>
      </c>
      <c r="J39" s="2"/>
      <c r="K39" s="2" t="s">
        <v>21</v>
      </c>
      <c r="L39" s="2" t="s">
        <v>21</v>
      </c>
      <c r="M39" s="6">
        <v>179</v>
      </c>
      <c r="N39" s="2" t="s">
        <v>222</v>
      </c>
      <c r="O39" s="12" t="str">
        <f>HYPERLINK("https://workshop.360view.link/360viewer/360view.html?d=1807250-77-95-2C", "Video 360°")</f>
        <v>Video 360°</v>
      </c>
      <c r="P39" s="9" t="s">
        <v>223</v>
      </c>
      <c r="Q39" s="2" t="s">
        <v>22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</row>
    <row r="40" spans="1:101" ht="21" customHeight="1" x14ac:dyDescent="0.3">
      <c r="A40" s="2">
        <v>39</v>
      </c>
      <c r="B40" s="2" t="s">
        <v>128</v>
      </c>
      <c r="C40" s="2" t="s">
        <v>16</v>
      </c>
      <c r="D40" s="2" t="s">
        <v>24</v>
      </c>
      <c r="E40" s="2">
        <v>698560561</v>
      </c>
      <c r="F40" s="2" t="s">
        <v>78</v>
      </c>
      <c r="G40" s="8">
        <v>2.0499999999999998</v>
      </c>
      <c r="H40" s="2" t="s">
        <v>19</v>
      </c>
      <c r="I40" s="2" t="s">
        <v>25</v>
      </c>
      <c r="J40" s="2"/>
      <c r="K40" s="2" t="s">
        <v>55</v>
      </c>
      <c r="L40" s="2" t="s">
        <v>55</v>
      </c>
      <c r="M40" s="6">
        <v>169</v>
      </c>
      <c r="N40" s="2" t="s">
        <v>129</v>
      </c>
      <c r="O40" s="12" t="str">
        <f>HYPERLINK("https://ds-360.jaykar.co.in/ds360/9D25153/VIDEO/9D25153.html", "Video 360°")</f>
        <v>Video 360°</v>
      </c>
      <c r="P40" s="9" t="s">
        <v>130</v>
      </c>
      <c r="Q40" s="2" t="s">
        <v>22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ht="21" customHeight="1" x14ac:dyDescent="0.3">
      <c r="A41" s="2">
        <v>40</v>
      </c>
      <c r="B41" s="2" t="s">
        <v>245</v>
      </c>
      <c r="C41" s="2" t="s">
        <v>16</v>
      </c>
      <c r="D41" s="2" t="s">
        <v>17</v>
      </c>
      <c r="E41" s="2" t="s">
        <v>17</v>
      </c>
      <c r="F41" s="2" t="s">
        <v>149</v>
      </c>
      <c r="G41" s="8">
        <v>2.04</v>
      </c>
      <c r="H41" s="2" t="s">
        <v>19</v>
      </c>
      <c r="I41" s="2" t="s">
        <v>20</v>
      </c>
      <c r="J41" s="2"/>
      <c r="K41" s="2" t="s">
        <v>21</v>
      </c>
      <c r="L41" s="2" t="s">
        <v>21</v>
      </c>
      <c r="M41" s="6">
        <v>139</v>
      </c>
      <c r="N41" s="2" t="s">
        <v>246</v>
      </c>
      <c r="O41" s="12" t="str">
        <f>HYPERLINK("https://workshop.360view.link/360viewer/360view.html?d=0808256-454-45-14", "Video 360°")</f>
        <v>Video 360°</v>
      </c>
      <c r="P41" s="9" t="s">
        <v>247</v>
      </c>
      <c r="Q41" s="2" t="s">
        <v>22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ht="21" customHeight="1" x14ac:dyDescent="0.3">
      <c r="A42" s="2">
        <v>41</v>
      </c>
      <c r="B42" s="2" t="s">
        <v>224</v>
      </c>
      <c r="C42" s="2" t="s">
        <v>16</v>
      </c>
      <c r="D42" s="2" t="s">
        <v>17</v>
      </c>
      <c r="E42" s="2" t="s">
        <v>17</v>
      </c>
      <c r="F42" s="2" t="s">
        <v>149</v>
      </c>
      <c r="G42" s="8">
        <v>2.0299999999999998</v>
      </c>
      <c r="H42" s="2" t="s">
        <v>33</v>
      </c>
      <c r="I42" s="2" t="s">
        <v>34</v>
      </c>
      <c r="J42" s="2"/>
      <c r="K42" s="2" t="s">
        <v>21</v>
      </c>
      <c r="L42" s="2" t="s">
        <v>21</v>
      </c>
      <c r="M42" s="6">
        <v>125</v>
      </c>
      <c r="N42" s="2" t="s">
        <v>248</v>
      </c>
      <c r="O42" s="12" t="str">
        <f>HYPERLINK("https://workshop.360view.link/360viewer/360view.html?d=0808254-454-45", "Video 360°")</f>
        <v>Video 360°</v>
      </c>
      <c r="P42" s="9" t="s">
        <v>249</v>
      </c>
      <c r="Q42" s="2" t="s">
        <v>22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  <row r="43" spans="1:101" ht="21" customHeight="1" x14ac:dyDescent="0.3">
      <c r="A43" s="2">
        <v>42</v>
      </c>
      <c r="B43" s="2" t="s">
        <v>131</v>
      </c>
      <c r="C43" s="2" t="s">
        <v>16</v>
      </c>
      <c r="D43" s="2" t="s">
        <v>17</v>
      </c>
      <c r="E43" s="2" t="s">
        <v>17</v>
      </c>
      <c r="F43" s="2" t="s">
        <v>18</v>
      </c>
      <c r="G43" s="8">
        <v>2.02</v>
      </c>
      <c r="H43" s="2" t="s">
        <v>19</v>
      </c>
      <c r="I43" s="2" t="s">
        <v>66</v>
      </c>
      <c r="J43" s="2"/>
      <c r="K43" s="2" t="s">
        <v>21</v>
      </c>
      <c r="L43" s="2" t="s">
        <v>21</v>
      </c>
      <c r="M43" s="6">
        <v>169</v>
      </c>
      <c r="N43" s="2" t="s">
        <v>132</v>
      </c>
      <c r="O43" s="12" t="str">
        <f>HYPERLINK("https://workshop.360view.link/360viewer/360view.html?d=0406257-A163-YELLOW", "Video 360°")</f>
        <v>Video 360°</v>
      </c>
      <c r="P43" s="9" t="s">
        <v>133</v>
      </c>
      <c r="Q43" s="2" t="s">
        <v>22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ht="21" customHeight="1" x14ac:dyDescent="0.3">
      <c r="A44" s="2">
        <v>43</v>
      </c>
      <c r="B44" s="2" t="s">
        <v>137</v>
      </c>
      <c r="C44" s="2" t="s">
        <v>16</v>
      </c>
      <c r="D44" s="2" t="s">
        <v>17</v>
      </c>
      <c r="E44" s="2" t="s">
        <v>17</v>
      </c>
      <c r="F44" s="2" t="s">
        <v>32</v>
      </c>
      <c r="G44" s="8">
        <v>2</v>
      </c>
      <c r="H44" s="2" t="s">
        <v>19</v>
      </c>
      <c r="I44" s="2" t="s">
        <v>34</v>
      </c>
      <c r="J44" s="2"/>
      <c r="K44" s="2" t="s">
        <v>21</v>
      </c>
      <c r="L44" s="2" t="s">
        <v>21</v>
      </c>
      <c r="M44" s="6">
        <v>149</v>
      </c>
      <c r="N44" s="2" t="s">
        <v>138</v>
      </c>
      <c r="O44" s="12" t="str">
        <f>HYPERLINK("https://workshop.360view.link/360viewer/360view.html?d=0606258-A41", "Video 360°")</f>
        <v>Video 360°</v>
      </c>
      <c r="P44" s="9" t="s">
        <v>139</v>
      </c>
      <c r="Q44" s="2" t="s">
        <v>22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ht="21" customHeight="1" x14ac:dyDescent="0.3">
      <c r="A45" s="2">
        <v>44</v>
      </c>
      <c r="B45" s="2" t="s">
        <v>134</v>
      </c>
      <c r="C45" s="2" t="s">
        <v>16</v>
      </c>
      <c r="D45" s="2" t="s">
        <v>17</v>
      </c>
      <c r="E45" s="2" t="s">
        <v>17</v>
      </c>
      <c r="F45" s="2" t="s">
        <v>18</v>
      </c>
      <c r="G45" s="8">
        <v>2</v>
      </c>
      <c r="H45" s="2" t="s">
        <v>19</v>
      </c>
      <c r="I45" s="2" t="s">
        <v>20</v>
      </c>
      <c r="J45" s="2"/>
      <c r="K45" s="2" t="s">
        <v>21</v>
      </c>
      <c r="L45" s="2" t="s">
        <v>21</v>
      </c>
      <c r="M45" s="6">
        <v>139</v>
      </c>
      <c r="N45" s="2" t="s">
        <v>135</v>
      </c>
      <c r="O45" s="12" t="str">
        <f>HYPERLINK("https://workshop.360view.link/360viewer/360view.html?d=0406252-A50-YELLOW", "Video 360°")</f>
        <v>Video 360°</v>
      </c>
      <c r="P45" s="9" t="s">
        <v>136</v>
      </c>
      <c r="Q45" s="2" t="s">
        <v>22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</row>
    <row r="46" spans="1:101" ht="21" customHeight="1" x14ac:dyDescent="0.3">
      <c r="A46" s="2">
        <v>45</v>
      </c>
      <c r="B46" s="2" t="s">
        <v>140</v>
      </c>
      <c r="C46" s="2" t="s">
        <v>16</v>
      </c>
      <c r="D46" s="2" t="s">
        <v>17</v>
      </c>
      <c r="E46" s="2" t="s">
        <v>17</v>
      </c>
      <c r="F46" s="2" t="s">
        <v>107</v>
      </c>
      <c r="G46" s="8">
        <v>1.9</v>
      </c>
      <c r="H46" s="2" t="s">
        <v>19</v>
      </c>
      <c r="I46" s="2" t="s">
        <v>20</v>
      </c>
      <c r="J46" s="2"/>
      <c r="K46" s="2" t="s">
        <v>21</v>
      </c>
      <c r="L46" s="2" t="s">
        <v>21</v>
      </c>
      <c r="M46" s="6">
        <v>125</v>
      </c>
      <c r="N46" s="2" t="s">
        <v>141</v>
      </c>
      <c r="O46" s="12" t="str">
        <f>HYPERLINK("https://workshop.360view.link/360viewer/360view.html?d=0606251-A54", "Video 360°")</f>
        <v>Video 360°</v>
      </c>
      <c r="P46" s="9" t="s">
        <v>142</v>
      </c>
      <c r="Q46" s="2" t="s">
        <v>22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</row>
    <row r="47" spans="1:101" ht="21" customHeight="1" x14ac:dyDescent="0.3">
      <c r="A47" s="2">
        <v>46</v>
      </c>
      <c r="B47" s="2" t="s">
        <v>146</v>
      </c>
      <c r="C47" s="2" t="s">
        <v>16</v>
      </c>
      <c r="D47" s="2" t="s">
        <v>17</v>
      </c>
      <c r="E47" s="2" t="s">
        <v>17</v>
      </c>
      <c r="F47" s="2" t="s">
        <v>107</v>
      </c>
      <c r="G47" s="8">
        <v>1.81</v>
      </c>
      <c r="H47" s="2" t="s">
        <v>19</v>
      </c>
      <c r="I47" s="2" t="s">
        <v>20</v>
      </c>
      <c r="J47" s="2"/>
      <c r="K47" s="2" t="s">
        <v>21</v>
      </c>
      <c r="L47" s="2" t="s">
        <v>21</v>
      </c>
      <c r="M47" s="6">
        <v>125</v>
      </c>
      <c r="N47" s="2" t="s">
        <v>147</v>
      </c>
      <c r="O47" s="12" t="str">
        <f>HYPERLINK("https://workshop.360view.link/360viewer/360view.html?d=0406256-A61-YELLOW", "Video 360°")</f>
        <v>Video 360°</v>
      </c>
      <c r="P47" s="9" t="s">
        <v>148</v>
      </c>
      <c r="Q47" s="2" t="s">
        <v>22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</row>
    <row r="48" spans="1:101" ht="21" customHeight="1" x14ac:dyDescent="0.3">
      <c r="A48" s="2">
        <v>47</v>
      </c>
      <c r="B48" s="2" t="s">
        <v>143</v>
      </c>
      <c r="C48" s="2" t="s">
        <v>16</v>
      </c>
      <c r="D48" s="2" t="s">
        <v>17</v>
      </c>
      <c r="E48" s="2" t="s">
        <v>17</v>
      </c>
      <c r="F48" s="2" t="s">
        <v>32</v>
      </c>
      <c r="G48" s="8">
        <v>1.81</v>
      </c>
      <c r="H48" s="2" t="s">
        <v>19</v>
      </c>
      <c r="I48" s="2" t="s">
        <v>34</v>
      </c>
      <c r="J48" s="2"/>
      <c r="K48" s="2" t="s">
        <v>21</v>
      </c>
      <c r="L48" s="2" t="s">
        <v>21</v>
      </c>
      <c r="M48" s="6">
        <v>125</v>
      </c>
      <c r="N48" s="2" t="s">
        <v>144</v>
      </c>
      <c r="O48" s="12" t="str">
        <f>HYPERLINK("https://workshop.360view.link/360viewer/360view.html?d=0406252-A42-YELLOW", "Video 360°")</f>
        <v>Video 360°</v>
      </c>
      <c r="P48" s="9" t="s">
        <v>145</v>
      </c>
      <c r="Q48" s="2" t="s">
        <v>22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</row>
    <row r="49" spans="1:101" ht="21" customHeight="1" x14ac:dyDescent="0.3">
      <c r="A49" s="2">
        <v>48</v>
      </c>
      <c r="B49" s="2" t="s">
        <v>150</v>
      </c>
      <c r="C49" s="2" t="s">
        <v>16</v>
      </c>
      <c r="D49" s="2" t="s">
        <v>17</v>
      </c>
      <c r="E49" s="2" t="s">
        <v>17</v>
      </c>
      <c r="F49" s="2" t="s">
        <v>42</v>
      </c>
      <c r="G49" s="8">
        <v>1.64</v>
      </c>
      <c r="H49" s="2" t="s">
        <v>19</v>
      </c>
      <c r="I49" s="2" t="s">
        <v>20</v>
      </c>
      <c r="J49" s="2"/>
      <c r="K49" s="2" t="s">
        <v>21</v>
      </c>
      <c r="L49" s="2" t="s">
        <v>21</v>
      </c>
      <c r="M49" s="6">
        <v>125</v>
      </c>
      <c r="N49" s="2" t="s">
        <v>151</v>
      </c>
      <c r="O49" s="12" t="str">
        <f>HYPERLINK("https://workshop.360view.link/360viewer/360view.html?d=0606254-A68", "Video 360°")</f>
        <v>Video 360°</v>
      </c>
      <c r="P49" s="9" t="s">
        <v>152</v>
      </c>
      <c r="Q49" s="2" t="s">
        <v>22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</row>
    <row r="50" spans="1:101" ht="21" customHeight="1" x14ac:dyDescent="0.3">
      <c r="A50" s="2">
        <v>49</v>
      </c>
      <c r="B50" s="2" t="s">
        <v>250</v>
      </c>
      <c r="C50" s="2" t="s">
        <v>16</v>
      </c>
      <c r="D50" s="2" t="s">
        <v>17</v>
      </c>
      <c r="E50" s="2" t="s">
        <v>17</v>
      </c>
      <c r="F50" s="2" t="s">
        <v>149</v>
      </c>
      <c r="G50" s="8">
        <v>1.62</v>
      </c>
      <c r="H50" s="2" t="s">
        <v>164</v>
      </c>
      <c r="I50" s="2"/>
      <c r="J50" s="2"/>
      <c r="K50" s="2"/>
      <c r="L50" s="2"/>
      <c r="M50" s="6"/>
      <c r="N50" s="2" t="s">
        <v>272</v>
      </c>
      <c r="O50" s="12"/>
      <c r="P50" s="9"/>
      <c r="Q50" s="2" t="s">
        <v>22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</row>
    <row r="51" spans="1:101" ht="21" customHeight="1" x14ac:dyDescent="0.3">
      <c r="A51" s="2">
        <v>50</v>
      </c>
      <c r="B51" s="2" t="s">
        <v>251</v>
      </c>
      <c r="C51" s="2" t="s">
        <v>16</v>
      </c>
      <c r="D51" s="2" t="s">
        <v>17</v>
      </c>
      <c r="E51" s="2" t="s">
        <v>17</v>
      </c>
      <c r="F51" s="2" t="s">
        <v>46</v>
      </c>
      <c r="G51" s="8">
        <v>1.57</v>
      </c>
      <c r="H51" s="2" t="s">
        <v>164</v>
      </c>
      <c r="I51" s="2"/>
      <c r="J51" s="2"/>
      <c r="K51" s="2"/>
      <c r="L51" s="2"/>
      <c r="M51" s="6"/>
      <c r="N51" s="2" t="s">
        <v>273</v>
      </c>
      <c r="O51" s="12"/>
      <c r="P51" s="9"/>
      <c r="Q51" s="2" t="s">
        <v>22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</row>
    <row r="52" spans="1:101" ht="21" customHeight="1" x14ac:dyDescent="0.3">
      <c r="A52" s="2">
        <v>51</v>
      </c>
      <c r="B52" s="2" t="s">
        <v>153</v>
      </c>
      <c r="C52" s="2" t="s">
        <v>16</v>
      </c>
      <c r="D52" s="2" t="s">
        <v>17</v>
      </c>
      <c r="E52" s="2" t="s">
        <v>17</v>
      </c>
      <c r="F52" s="2" t="s">
        <v>32</v>
      </c>
      <c r="G52" s="8">
        <v>1.56</v>
      </c>
      <c r="H52" s="2" t="s">
        <v>19</v>
      </c>
      <c r="I52" s="2" t="s">
        <v>34</v>
      </c>
      <c r="J52" s="2"/>
      <c r="K52" s="2" t="s">
        <v>21</v>
      </c>
      <c r="L52" s="2" t="s">
        <v>21</v>
      </c>
      <c r="M52" s="6">
        <v>125</v>
      </c>
      <c r="N52" s="2" t="s">
        <v>154</v>
      </c>
      <c r="O52" s="12" t="str">
        <f>HYPERLINK("https://workshop.360view.link/360viewer/360view.html?d=0606256-A39", "Video 360°")</f>
        <v>Video 360°</v>
      </c>
      <c r="P52" s="9" t="s">
        <v>155</v>
      </c>
      <c r="Q52" s="2" t="s">
        <v>22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ht="21" customHeight="1" x14ac:dyDescent="0.3">
      <c r="A53" s="2">
        <v>52</v>
      </c>
      <c r="B53" s="2" t="s">
        <v>156</v>
      </c>
      <c r="C53" s="2" t="s">
        <v>16</v>
      </c>
      <c r="D53" s="2" t="s">
        <v>17</v>
      </c>
      <c r="E53" s="2" t="s">
        <v>157</v>
      </c>
      <c r="F53" s="2" t="s">
        <v>32</v>
      </c>
      <c r="G53" s="8">
        <v>1.5</v>
      </c>
      <c r="H53" s="2" t="s">
        <v>19</v>
      </c>
      <c r="I53" s="2" t="s">
        <v>20</v>
      </c>
      <c r="J53" s="2"/>
      <c r="K53" s="2" t="s">
        <v>21</v>
      </c>
      <c r="L53" s="2" t="s">
        <v>55</v>
      </c>
      <c r="M53" s="6">
        <v>125</v>
      </c>
      <c r="N53" s="2" t="s">
        <v>158</v>
      </c>
      <c r="O53" s="12" t="str">
        <f>HYPERLINK("https://workshop.360view.link/360viewer/360view.html?d=0606251-A177", "Video 360°")</f>
        <v>Video 360°</v>
      </c>
      <c r="P53" s="9" t="s">
        <v>159</v>
      </c>
      <c r="Q53" s="2" t="s">
        <v>22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</row>
    <row r="54" spans="1:101" ht="21" customHeight="1" x14ac:dyDescent="0.3">
      <c r="A54" s="2">
        <v>53</v>
      </c>
      <c r="B54" s="2" t="s">
        <v>252</v>
      </c>
      <c r="C54" s="2" t="s">
        <v>16</v>
      </c>
      <c r="D54" s="2" t="s">
        <v>17</v>
      </c>
      <c r="E54" s="2" t="s">
        <v>17</v>
      </c>
      <c r="F54" s="2" t="s">
        <v>253</v>
      </c>
      <c r="G54" s="8">
        <v>1.5</v>
      </c>
      <c r="H54" s="2" t="s">
        <v>164</v>
      </c>
      <c r="I54" s="2"/>
      <c r="J54" s="2"/>
      <c r="K54" s="2"/>
      <c r="L54" s="2"/>
      <c r="M54" s="6"/>
      <c r="N54" s="2" t="s">
        <v>274</v>
      </c>
      <c r="O54" s="12"/>
      <c r="P54" s="9"/>
      <c r="Q54" s="2" t="s">
        <v>22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</row>
    <row r="55" spans="1:101" ht="21" customHeight="1" x14ac:dyDescent="0.3">
      <c r="A55" s="2">
        <v>54</v>
      </c>
      <c r="B55" s="2" t="s">
        <v>254</v>
      </c>
      <c r="C55" s="2" t="s">
        <v>16</v>
      </c>
      <c r="D55" s="2" t="s">
        <v>17</v>
      </c>
      <c r="E55" s="2" t="s">
        <v>17</v>
      </c>
      <c r="F55" s="2" t="s">
        <v>32</v>
      </c>
      <c r="G55" s="8">
        <v>1.44</v>
      </c>
      <c r="H55" s="2" t="s">
        <v>164</v>
      </c>
      <c r="I55" s="2"/>
      <c r="J55" s="2"/>
      <c r="K55" s="2"/>
      <c r="L55" s="2"/>
      <c r="M55" s="6"/>
      <c r="N55" s="2" t="s">
        <v>275</v>
      </c>
      <c r="O55" s="12"/>
      <c r="P55" s="9"/>
      <c r="Q55" s="2" t="s">
        <v>22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</row>
    <row r="56" spans="1:101" ht="21" customHeight="1" x14ac:dyDescent="0.3">
      <c r="A56" s="2">
        <v>55</v>
      </c>
      <c r="B56" s="2" t="s">
        <v>160</v>
      </c>
      <c r="C56" s="2" t="s">
        <v>16</v>
      </c>
      <c r="D56" s="2" t="s">
        <v>17</v>
      </c>
      <c r="E56" s="2" t="s">
        <v>17</v>
      </c>
      <c r="F56" s="2" t="s">
        <v>149</v>
      </c>
      <c r="G56" s="8">
        <v>1.41</v>
      </c>
      <c r="H56" s="2" t="s">
        <v>19</v>
      </c>
      <c r="I56" s="2" t="s">
        <v>20</v>
      </c>
      <c r="J56" s="2"/>
      <c r="K56" s="2" t="s">
        <v>21</v>
      </c>
      <c r="L56" s="2" t="s">
        <v>21</v>
      </c>
      <c r="M56" s="6">
        <v>108</v>
      </c>
      <c r="N56" s="2" t="s">
        <v>161</v>
      </c>
      <c r="O56" s="12" t="str">
        <f>HYPERLINK("https://workshop.360view.link/360viewer/360view.html?d=0606258-A67", "Video 360°")</f>
        <v>Video 360°</v>
      </c>
      <c r="P56" s="9" t="s">
        <v>162</v>
      </c>
      <c r="Q56" s="2" t="s">
        <v>22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</row>
    <row r="57" spans="1:101" ht="21" customHeight="1" x14ac:dyDescent="0.3">
      <c r="A57" s="2">
        <v>56</v>
      </c>
      <c r="B57" s="2" t="s">
        <v>163</v>
      </c>
      <c r="C57" s="2" t="s">
        <v>16</v>
      </c>
      <c r="D57" s="2" t="s">
        <v>17</v>
      </c>
      <c r="E57" s="2" t="s">
        <v>17</v>
      </c>
      <c r="F57" s="2" t="s">
        <v>149</v>
      </c>
      <c r="G57" s="8">
        <v>1.41</v>
      </c>
      <c r="H57" s="2" t="s">
        <v>164</v>
      </c>
      <c r="I57" s="2"/>
      <c r="J57" s="2"/>
      <c r="K57" s="2"/>
      <c r="L57" s="2"/>
      <c r="M57" s="6"/>
      <c r="N57" s="2"/>
      <c r="O57" s="12"/>
      <c r="P57" s="9"/>
      <c r="Q57" s="2" t="s">
        <v>22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</row>
    <row r="58" spans="1:101" ht="21" customHeight="1" x14ac:dyDescent="0.3">
      <c r="A58" s="2">
        <v>57</v>
      </c>
      <c r="B58" s="2" t="s">
        <v>255</v>
      </c>
      <c r="C58" s="2" t="s">
        <v>16</v>
      </c>
      <c r="D58" s="2" t="s">
        <v>17</v>
      </c>
      <c r="E58" s="2" t="s">
        <v>17</v>
      </c>
      <c r="F58" s="2" t="s">
        <v>18</v>
      </c>
      <c r="G58" s="8">
        <v>1.41</v>
      </c>
      <c r="H58" s="2" t="s">
        <v>164</v>
      </c>
      <c r="I58" s="2"/>
      <c r="J58" s="2"/>
      <c r="K58" s="2"/>
      <c r="L58" s="2"/>
      <c r="M58" s="6"/>
      <c r="N58" s="2" t="s">
        <v>276</v>
      </c>
      <c r="O58" s="12"/>
      <c r="P58" s="9"/>
      <c r="Q58" s="2" t="s">
        <v>22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</row>
    <row r="59" spans="1:101" ht="21" customHeight="1" x14ac:dyDescent="0.3">
      <c r="A59" s="2">
        <v>58</v>
      </c>
      <c r="B59" s="2" t="s">
        <v>165</v>
      </c>
      <c r="C59" s="2" t="s">
        <v>16</v>
      </c>
      <c r="D59" s="2" t="s">
        <v>24</v>
      </c>
      <c r="E59" s="2">
        <v>698560563</v>
      </c>
      <c r="F59" s="2" t="s">
        <v>78</v>
      </c>
      <c r="G59" s="8">
        <v>1.39</v>
      </c>
      <c r="H59" s="2" t="s">
        <v>33</v>
      </c>
      <c r="I59" s="2" t="s">
        <v>66</v>
      </c>
      <c r="J59" s="2"/>
      <c r="K59" s="2" t="s">
        <v>21</v>
      </c>
      <c r="L59" s="2" t="s">
        <v>21</v>
      </c>
      <c r="M59" s="6">
        <v>108</v>
      </c>
      <c r="N59" s="2" t="s">
        <v>166</v>
      </c>
      <c r="O59" s="12" t="str">
        <f>HYPERLINK("https://ds-360.jaykar.co.in/ds360/9D25155/VIDEO/9D25155.html", "Video 360°")</f>
        <v>Video 360°</v>
      </c>
      <c r="P59" s="9" t="s">
        <v>167</v>
      </c>
      <c r="Q59" s="2" t="s">
        <v>22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</row>
    <row r="60" spans="1:101" ht="21" customHeight="1" x14ac:dyDescent="0.3">
      <c r="A60" s="2">
        <v>59</v>
      </c>
      <c r="B60" s="2" t="s">
        <v>168</v>
      </c>
      <c r="C60" s="2" t="s">
        <v>16</v>
      </c>
      <c r="D60" s="2" t="s">
        <v>24</v>
      </c>
      <c r="E60" s="2">
        <v>626490567</v>
      </c>
      <c r="F60" s="2" t="s">
        <v>88</v>
      </c>
      <c r="G60" s="8">
        <v>1.31</v>
      </c>
      <c r="H60" s="2" t="s">
        <v>19</v>
      </c>
      <c r="I60" s="2" t="s">
        <v>66</v>
      </c>
      <c r="J60" s="2"/>
      <c r="K60" s="2" t="s">
        <v>21</v>
      </c>
      <c r="L60" s="2" t="s">
        <v>21</v>
      </c>
      <c r="M60" s="6">
        <v>108</v>
      </c>
      <c r="N60" s="2" t="s">
        <v>169</v>
      </c>
      <c r="O60" s="12" t="str">
        <f>HYPERLINK("https://view.varnivideo.com/?d=RB-49303", "Video 360°")</f>
        <v>Video 360°</v>
      </c>
      <c r="P60" s="9" t="s">
        <v>170</v>
      </c>
      <c r="Q60" s="2" t="s">
        <v>22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</row>
    <row r="61" spans="1:101" ht="21" customHeight="1" x14ac:dyDescent="0.3">
      <c r="A61" s="2">
        <v>60</v>
      </c>
      <c r="B61" s="2" t="s">
        <v>171</v>
      </c>
      <c r="C61" s="2" t="s">
        <v>16</v>
      </c>
      <c r="D61" s="2" t="s">
        <v>17</v>
      </c>
      <c r="E61" s="2" t="s">
        <v>17</v>
      </c>
      <c r="F61" s="2" t="s">
        <v>107</v>
      </c>
      <c r="G61" s="8">
        <v>1.29</v>
      </c>
      <c r="H61" s="2" t="s">
        <v>19</v>
      </c>
      <c r="I61" s="2" t="s">
        <v>20</v>
      </c>
      <c r="J61" s="2"/>
      <c r="K61" s="2" t="s">
        <v>21</v>
      </c>
      <c r="L61" s="2" t="s">
        <v>55</v>
      </c>
      <c r="M61" s="6">
        <v>108</v>
      </c>
      <c r="N61" s="2" t="s">
        <v>172</v>
      </c>
      <c r="O61" s="12" t="str">
        <f>HYPERLINK("https://workshop.360view.link/360viewer/360view.html?d=0606252-A197", "Video 360°")</f>
        <v>Video 360°</v>
      </c>
      <c r="P61" s="9" t="s">
        <v>173</v>
      </c>
      <c r="Q61" s="2" t="s">
        <v>22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</row>
    <row r="62" spans="1:101" ht="21" customHeight="1" x14ac:dyDescent="0.3">
      <c r="A62" s="2">
        <v>61</v>
      </c>
      <c r="B62" s="2" t="s">
        <v>225</v>
      </c>
      <c r="C62" s="2" t="s">
        <v>16</v>
      </c>
      <c r="D62" s="2" t="s">
        <v>17</v>
      </c>
      <c r="E62" s="2" t="s">
        <v>17</v>
      </c>
      <c r="F62" s="2" t="s">
        <v>42</v>
      </c>
      <c r="G62" s="8">
        <v>1.25</v>
      </c>
      <c r="H62" s="2" t="s">
        <v>19</v>
      </c>
      <c r="I62" s="2" t="s">
        <v>20</v>
      </c>
      <c r="J62" s="2"/>
      <c r="K62" s="2" t="s">
        <v>21</v>
      </c>
      <c r="L62" s="2" t="s">
        <v>21</v>
      </c>
      <c r="M62" s="6">
        <v>108</v>
      </c>
      <c r="N62" s="2" t="s">
        <v>256</v>
      </c>
      <c r="O62" s="12" t="str">
        <f>HYPERLINK("https://workshop.360view.link/360viewer/360view.html?d=0808254-283-3-C", "Video 360°")</f>
        <v>Video 360°</v>
      </c>
      <c r="P62" s="9" t="s">
        <v>257</v>
      </c>
      <c r="Q62" s="2" t="s">
        <v>22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</row>
    <row r="63" spans="1:101" ht="21" customHeight="1" x14ac:dyDescent="0.3">
      <c r="A63" s="2">
        <v>62</v>
      </c>
      <c r="B63" s="2" t="s">
        <v>258</v>
      </c>
      <c r="C63" s="2" t="s">
        <v>16</v>
      </c>
      <c r="D63" s="2" t="s">
        <v>17</v>
      </c>
      <c r="E63" s="2" t="s">
        <v>17</v>
      </c>
      <c r="F63" s="2" t="s">
        <v>32</v>
      </c>
      <c r="G63" s="8">
        <v>1.25</v>
      </c>
      <c r="H63" s="2" t="s">
        <v>164</v>
      </c>
      <c r="I63" s="2"/>
      <c r="J63" s="2"/>
      <c r="K63" s="2"/>
      <c r="L63" s="2"/>
      <c r="M63" s="6"/>
      <c r="N63" s="2" t="s">
        <v>277</v>
      </c>
      <c r="O63" s="12"/>
      <c r="P63" s="9"/>
      <c r="Q63" s="2" t="s">
        <v>22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</row>
    <row r="64" spans="1:101" ht="21" customHeight="1" x14ac:dyDescent="0.3">
      <c r="A64" s="2">
        <v>63</v>
      </c>
      <c r="B64" s="2" t="s">
        <v>259</v>
      </c>
      <c r="C64" s="2" t="s">
        <v>16</v>
      </c>
      <c r="D64" s="2" t="s">
        <v>17</v>
      </c>
      <c r="E64" s="2" t="s">
        <v>17</v>
      </c>
      <c r="F64" s="2" t="s">
        <v>32</v>
      </c>
      <c r="G64" s="8">
        <v>1.24</v>
      </c>
      <c r="H64" s="2" t="s">
        <v>164</v>
      </c>
      <c r="I64" s="2"/>
      <c r="J64" s="2"/>
      <c r="K64" s="2"/>
      <c r="L64" s="2"/>
      <c r="M64" s="6"/>
      <c r="N64" s="2" t="s">
        <v>278</v>
      </c>
      <c r="O64" s="12"/>
      <c r="P64" s="9"/>
      <c r="Q64" s="2" t="s">
        <v>22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</row>
    <row r="65" spans="1:101" ht="21" customHeight="1" x14ac:dyDescent="0.3">
      <c r="A65" s="2">
        <v>64</v>
      </c>
      <c r="B65" s="2" t="s">
        <v>174</v>
      </c>
      <c r="C65" s="2" t="s">
        <v>16</v>
      </c>
      <c r="D65" s="2" t="s">
        <v>17</v>
      </c>
      <c r="E65" s="2" t="s">
        <v>17</v>
      </c>
      <c r="F65" s="2" t="s">
        <v>32</v>
      </c>
      <c r="G65" s="8">
        <v>1.1200000000000001</v>
      </c>
      <c r="H65" s="2" t="s">
        <v>19</v>
      </c>
      <c r="I65" s="2" t="s">
        <v>20</v>
      </c>
      <c r="J65" s="2"/>
      <c r="K65" s="2" t="s">
        <v>21</v>
      </c>
      <c r="L65" s="2" t="s">
        <v>21</v>
      </c>
      <c r="M65" s="6">
        <v>108</v>
      </c>
      <c r="N65" s="2" t="s">
        <v>175</v>
      </c>
      <c r="O65" s="12" t="str">
        <f>HYPERLINK("https://workshop.360view.link/360viewer/360view.html?d=0706254-A187", "Video 360°")</f>
        <v>Video 360°</v>
      </c>
      <c r="P65" s="9" t="s">
        <v>176</v>
      </c>
      <c r="Q65" s="2" t="s">
        <v>22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</row>
    <row r="66" spans="1:101" ht="21" customHeight="1" x14ac:dyDescent="0.3">
      <c r="A66" s="2">
        <v>65</v>
      </c>
      <c r="B66" s="2" t="s">
        <v>177</v>
      </c>
      <c r="C66" s="2" t="s">
        <v>16</v>
      </c>
      <c r="D66" s="2" t="s">
        <v>17</v>
      </c>
      <c r="E66" s="2" t="s">
        <v>17</v>
      </c>
      <c r="F66" s="2" t="s">
        <v>46</v>
      </c>
      <c r="G66" s="8">
        <v>1.06</v>
      </c>
      <c r="H66" s="2" t="s">
        <v>164</v>
      </c>
      <c r="I66" s="2" t="s">
        <v>66</v>
      </c>
      <c r="J66" s="2"/>
      <c r="K66" s="2"/>
      <c r="L66" s="2"/>
      <c r="M66" s="6"/>
      <c r="N66" s="2"/>
      <c r="O66" s="12"/>
      <c r="P66" s="9"/>
      <c r="Q66" s="2" t="s">
        <v>22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</row>
    <row r="67" spans="1:101" ht="21" customHeight="1" x14ac:dyDescent="0.3">
      <c r="A67" s="2">
        <v>66</v>
      </c>
      <c r="B67" s="2" t="s">
        <v>260</v>
      </c>
      <c r="C67" s="2" t="s">
        <v>16</v>
      </c>
      <c r="D67" s="2" t="s">
        <v>17</v>
      </c>
      <c r="E67" s="2" t="s">
        <v>17</v>
      </c>
      <c r="F67" s="2" t="s">
        <v>32</v>
      </c>
      <c r="G67" s="8">
        <v>1.04</v>
      </c>
      <c r="H67" s="2" t="s">
        <v>164</v>
      </c>
      <c r="I67" s="2"/>
      <c r="J67" s="2"/>
      <c r="K67" s="2"/>
      <c r="L67" s="2"/>
      <c r="M67" s="6"/>
      <c r="N67" s="2" t="s">
        <v>279</v>
      </c>
      <c r="O67" s="12"/>
      <c r="P67" s="9"/>
      <c r="Q67" s="2" t="s">
        <v>22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</row>
    <row r="68" spans="1:101" ht="21" customHeight="1" x14ac:dyDescent="0.3">
      <c r="A68" s="2">
        <v>67</v>
      </c>
      <c r="B68" s="2" t="s">
        <v>262</v>
      </c>
      <c r="C68" s="2" t="s">
        <v>16</v>
      </c>
      <c r="D68" s="2" t="s">
        <v>17</v>
      </c>
      <c r="E68" s="2" t="s">
        <v>17</v>
      </c>
      <c r="F68" s="2" t="s">
        <v>18</v>
      </c>
      <c r="G68" s="8">
        <v>1.03</v>
      </c>
      <c r="H68" s="2" t="s">
        <v>164</v>
      </c>
      <c r="I68" s="2"/>
      <c r="J68" s="2"/>
      <c r="K68" s="2"/>
      <c r="L68" s="2"/>
      <c r="M68" s="6"/>
      <c r="N68" s="2" t="s">
        <v>281</v>
      </c>
      <c r="O68" s="12"/>
      <c r="P68" s="9"/>
      <c r="Q68" s="2" t="s">
        <v>22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</row>
    <row r="69" spans="1:101" ht="21" customHeight="1" x14ac:dyDescent="0.3">
      <c r="A69" s="2">
        <v>68</v>
      </c>
      <c r="B69" s="2" t="s">
        <v>261</v>
      </c>
      <c r="C69" s="2" t="s">
        <v>16</v>
      </c>
      <c r="D69" s="2" t="s">
        <v>17</v>
      </c>
      <c r="E69" s="2" t="s">
        <v>17</v>
      </c>
      <c r="F69" s="2" t="s">
        <v>46</v>
      </c>
      <c r="G69" s="8">
        <v>1.03</v>
      </c>
      <c r="H69" s="2" t="s">
        <v>164</v>
      </c>
      <c r="I69" s="2"/>
      <c r="J69" s="2"/>
      <c r="K69" s="2"/>
      <c r="L69" s="2"/>
      <c r="M69" s="6"/>
      <c r="N69" s="2" t="s">
        <v>280</v>
      </c>
      <c r="O69" s="12"/>
      <c r="P69" s="9"/>
      <c r="Q69" s="2" t="s">
        <v>22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</row>
    <row r="70" spans="1:101" ht="21" customHeight="1" x14ac:dyDescent="0.3">
      <c r="A70" s="2">
        <v>69</v>
      </c>
      <c r="B70" s="2" t="s">
        <v>264</v>
      </c>
      <c r="C70" s="2" t="s">
        <v>16</v>
      </c>
      <c r="D70" s="2" t="s">
        <v>17</v>
      </c>
      <c r="E70" s="2" t="s">
        <v>17</v>
      </c>
      <c r="F70" s="2" t="s">
        <v>42</v>
      </c>
      <c r="G70" s="8">
        <v>1.02</v>
      </c>
      <c r="H70" s="2" t="s">
        <v>164</v>
      </c>
      <c r="I70" s="2"/>
      <c r="J70" s="2"/>
      <c r="K70" s="2"/>
      <c r="L70" s="2"/>
      <c r="M70" s="6"/>
      <c r="N70" s="2" t="s">
        <v>282</v>
      </c>
      <c r="O70" s="12"/>
      <c r="P70" s="9"/>
      <c r="Q70" s="2" t="s">
        <v>22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</row>
    <row r="71" spans="1:101" ht="21" customHeight="1" x14ac:dyDescent="0.3">
      <c r="A71" s="2">
        <v>70</v>
      </c>
      <c r="B71" s="2" t="s">
        <v>263</v>
      </c>
      <c r="C71" s="2" t="s">
        <v>16</v>
      </c>
      <c r="D71" s="2" t="s">
        <v>17</v>
      </c>
      <c r="E71" s="2" t="s">
        <v>17</v>
      </c>
      <c r="F71" s="2" t="s">
        <v>42</v>
      </c>
      <c r="G71" s="8">
        <v>1.02</v>
      </c>
      <c r="H71" s="2" t="s">
        <v>164</v>
      </c>
      <c r="I71" s="2"/>
      <c r="J71" s="2"/>
      <c r="K71" s="2"/>
      <c r="L71" s="2"/>
      <c r="M71" s="6"/>
      <c r="N71" s="2" t="s">
        <v>283</v>
      </c>
      <c r="O71" s="12"/>
      <c r="P71" s="9"/>
      <c r="Q71" s="2" t="s">
        <v>22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</row>
    <row r="72" spans="1:101" ht="21" customHeight="1" x14ac:dyDescent="0.3">
      <c r="A72" s="2">
        <v>71</v>
      </c>
      <c r="B72" s="2" t="s">
        <v>265</v>
      </c>
      <c r="C72" s="2" t="s">
        <v>16</v>
      </c>
      <c r="D72" s="2" t="s">
        <v>17</v>
      </c>
      <c r="E72" s="2" t="s">
        <v>17</v>
      </c>
      <c r="F72" s="2" t="s">
        <v>46</v>
      </c>
      <c r="G72" s="8">
        <v>1.02</v>
      </c>
      <c r="H72" s="2" t="s">
        <v>164</v>
      </c>
      <c r="I72" s="2"/>
      <c r="J72" s="2"/>
      <c r="K72" s="2"/>
      <c r="L72" s="2"/>
      <c r="M72" s="6"/>
      <c r="N72" s="2" t="s">
        <v>284</v>
      </c>
      <c r="O72" s="12"/>
      <c r="P72" s="9"/>
      <c r="Q72" s="2" t="s">
        <v>22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</row>
    <row r="73" spans="1:101" ht="21" customHeight="1" x14ac:dyDescent="0.3">
      <c r="A73" s="2">
        <v>72</v>
      </c>
      <c r="B73" s="2" t="s">
        <v>194</v>
      </c>
      <c r="C73" s="2" t="s">
        <v>16</v>
      </c>
      <c r="D73" s="2" t="s">
        <v>17</v>
      </c>
      <c r="E73" s="2" t="s">
        <v>17</v>
      </c>
      <c r="F73" s="2" t="s">
        <v>70</v>
      </c>
      <c r="G73" s="8">
        <v>1.01</v>
      </c>
      <c r="H73" s="2" t="s">
        <v>19</v>
      </c>
      <c r="I73" s="2" t="s">
        <v>34</v>
      </c>
      <c r="J73" s="2"/>
      <c r="K73" s="2"/>
      <c r="L73" s="2"/>
      <c r="M73" s="6"/>
      <c r="N73" s="2"/>
      <c r="O73" s="12"/>
      <c r="P73" s="9"/>
      <c r="Q73" s="2" t="s">
        <v>22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</row>
    <row r="74" spans="1:101" ht="21" customHeight="1" x14ac:dyDescent="0.3">
      <c r="A74" s="2">
        <v>73</v>
      </c>
      <c r="B74" s="2" t="s">
        <v>186</v>
      </c>
      <c r="C74" s="2" t="s">
        <v>16</v>
      </c>
      <c r="D74" s="2" t="s">
        <v>17</v>
      </c>
      <c r="E74" s="2" t="s">
        <v>17</v>
      </c>
      <c r="F74" s="2" t="s">
        <v>107</v>
      </c>
      <c r="G74" s="8">
        <v>1.01</v>
      </c>
      <c r="H74" s="2" t="s">
        <v>19</v>
      </c>
      <c r="I74" s="2" t="s">
        <v>20</v>
      </c>
      <c r="J74" s="2"/>
      <c r="K74" s="2" t="s">
        <v>21</v>
      </c>
      <c r="L74" s="2" t="s">
        <v>55</v>
      </c>
      <c r="M74" s="6">
        <v>108</v>
      </c>
      <c r="N74" s="2" t="s">
        <v>187</v>
      </c>
      <c r="O74" s="12" t="str">
        <f>HYPERLINK("https://workshop.360view.link/360viewer/360view.html?d=0906255-A171", "Video 360°")</f>
        <v>Video 360°</v>
      </c>
      <c r="P74" s="9" t="s">
        <v>188</v>
      </c>
      <c r="Q74" s="2" t="s">
        <v>22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</row>
    <row r="75" spans="1:101" ht="21" customHeight="1" x14ac:dyDescent="0.3">
      <c r="A75" s="2">
        <v>74</v>
      </c>
      <c r="B75" s="2" t="s">
        <v>183</v>
      </c>
      <c r="C75" s="2" t="s">
        <v>16</v>
      </c>
      <c r="D75" s="2" t="s">
        <v>17</v>
      </c>
      <c r="E75" s="2" t="s">
        <v>17</v>
      </c>
      <c r="F75" s="2" t="s">
        <v>88</v>
      </c>
      <c r="G75" s="8">
        <v>1.01</v>
      </c>
      <c r="H75" s="2" t="s">
        <v>19</v>
      </c>
      <c r="I75" s="2" t="s">
        <v>20</v>
      </c>
      <c r="J75" s="2"/>
      <c r="K75" s="2" t="s">
        <v>21</v>
      </c>
      <c r="L75" s="2" t="s">
        <v>21</v>
      </c>
      <c r="M75" s="6">
        <v>108</v>
      </c>
      <c r="N75" s="2" t="s">
        <v>184</v>
      </c>
      <c r="O75" s="12" t="str">
        <f>HYPERLINK("https://workshop.360view.link/360viewer/360view.html?d=0906253-A244", "Video 360°")</f>
        <v>Video 360°</v>
      </c>
      <c r="P75" s="9" t="s">
        <v>185</v>
      </c>
      <c r="Q75" s="2" t="s">
        <v>22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</row>
    <row r="76" spans="1:101" ht="21" customHeight="1" x14ac:dyDescent="0.3">
      <c r="A76" s="2">
        <v>75</v>
      </c>
      <c r="B76" s="2" t="s">
        <v>226</v>
      </c>
      <c r="C76" s="2" t="s">
        <v>16</v>
      </c>
      <c r="D76" s="2" t="s">
        <v>17</v>
      </c>
      <c r="E76" s="2" t="s">
        <v>17</v>
      </c>
      <c r="F76" s="2" t="s">
        <v>42</v>
      </c>
      <c r="G76" s="8">
        <v>1.01</v>
      </c>
      <c r="H76" s="2" t="s">
        <v>19</v>
      </c>
      <c r="I76" s="2" t="s">
        <v>20</v>
      </c>
      <c r="J76" s="2"/>
      <c r="K76" s="2" t="s">
        <v>21</v>
      </c>
      <c r="L76" s="2" t="s">
        <v>21</v>
      </c>
      <c r="M76" s="6">
        <v>108</v>
      </c>
      <c r="N76" s="2" t="s">
        <v>266</v>
      </c>
      <c r="O76" s="12" t="str">
        <f>HYPERLINK("https://workshop.360view.link/360viewer/360view.html?d=0808257-3841-1-D", "Video 360°")</f>
        <v>Video 360°</v>
      </c>
      <c r="P76" s="9" t="s">
        <v>267</v>
      </c>
      <c r="Q76" s="2" t="s">
        <v>22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</row>
    <row r="77" spans="1:101" ht="21" customHeight="1" x14ac:dyDescent="0.3">
      <c r="A77" s="2">
        <v>76</v>
      </c>
      <c r="B77" s="2" t="s">
        <v>179</v>
      </c>
      <c r="C77" s="2" t="s">
        <v>16</v>
      </c>
      <c r="D77" s="2" t="s">
        <v>17</v>
      </c>
      <c r="E77" s="2" t="s">
        <v>17</v>
      </c>
      <c r="F77" s="2" t="s">
        <v>180</v>
      </c>
      <c r="G77" s="8">
        <v>1.01</v>
      </c>
      <c r="H77" s="2" t="s">
        <v>19</v>
      </c>
      <c r="I77" s="2" t="s">
        <v>20</v>
      </c>
      <c r="J77" s="2" t="s">
        <v>21</v>
      </c>
      <c r="K77" s="2" t="s">
        <v>21</v>
      </c>
      <c r="L77" s="2" t="s">
        <v>21</v>
      </c>
      <c r="M77" s="6">
        <v>108</v>
      </c>
      <c r="N77" s="2" t="s">
        <v>181</v>
      </c>
      <c r="O77" s="12" t="str">
        <f>HYPERLINK("https://workshop.360view.link/360viewer/360view.html?d=0906252-A202", "Video 360°")</f>
        <v>Video 360°</v>
      </c>
      <c r="P77" s="9" t="s">
        <v>182</v>
      </c>
      <c r="Q77" s="2" t="s">
        <v>22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</row>
    <row r="78" spans="1:101" ht="21" customHeight="1" x14ac:dyDescent="0.3">
      <c r="A78" s="2">
        <v>77</v>
      </c>
      <c r="B78" s="2"/>
      <c r="C78" s="2" t="s">
        <v>16</v>
      </c>
      <c r="D78" s="2" t="s">
        <v>189</v>
      </c>
      <c r="E78" s="2">
        <v>1478799330</v>
      </c>
      <c r="F78" s="2" t="s">
        <v>70</v>
      </c>
      <c r="G78" s="8">
        <v>1.01</v>
      </c>
      <c r="H78" s="2" t="s">
        <v>33</v>
      </c>
      <c r="I78" s="2" t="s">
        <v>190</v>
      </c>
      <c r="J78" s="2"/>
      <c r="K78" s="2" t="s">
        <v>21</v>
      </c>
      <c r="L78" s="2" t="s">
        <v>191</v>
      </c>
      <c r="M78" s="6"/>
      <c r="N78" s="2" t="s">
        <v>192</v>
      </c>
      <c r="O78" s="12" t="str">
        <f>HYPERLINK("https://videos.gem360.in/gem360/2512231641-J-1/gem360-2512231641-J-1.html", "Video 360°")</f>
        <v>Video 360°</v>
      </c>
      <c r="P78" s="9" t="s">
        <v>193</v>
      </c>
      <c r="Q78" s="2" t="s">
        <v>189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</row>
    <row r="79" spans="1:101" ht="21" customHeight="1" x14ac:dyDescent="0.3">
      <c r="A79" s="2">
        <v>78</v>
      </c>
      <c r="B79" s="2" t="s">
        <v>268</v>
      </c>
      <c r="C79" s="2" t="s">
        <v>16</v>
      </c>
      <c r="D79" s="2" t="s">
        <v>17</v>
      </c>
      <c r="E79" s="2" t="s">
        <v>17</v>
      </c>
      <c r="F79" s="2" t="s">
        <v>42</v>
      </c>
      <c r="G79" s="8">
        <v>1</v>
      </c>
      <c r="H79" s="2" t="s">
        <v>164</v>
      </c>
      <c r="I79" s="2"/>
      <c r="J79" s="2"/>
      <c r="K79" s="2"/>
      <c r="L79" s="2"/>
      <c r="M79" s="6"/>
      <c r="N79" s="2" t="s">
        <v>285</v>
      </c>
      <c r="O79" s="12"/>
      <c r="P79" s="9"/>
      <c r="Q79" s="2" t="s">
        <v>22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</row>
    <row r="80" spans="1:101" ht="21" customHeight="1" x14ac:dyDescent="0.3">
      <c r="A80" s="2">
        <v>79</v>
      </c>
      <c r="B80" s="2" t="s">
        <v>195</v>
      </c>
      <c r="C80" s="2" t="s">
        <v>16</v>
      </c>
      <c r="D80" s="2" t="s">
        <v>17</v>
      </c>
      <c r="E80" s="2" t="s">
        <v>17</v>
      </c>
      <c r="F80" s="2" t="s">
        <v>88</v>
      </c>
      <c r="G80" s="8">
        <v>1</v>
      </c>
      <c r="H80" s="2" t="s">
        <v>19</v>
      </c>
      <c r="I80" s="2" t="s">
        <v>20</v>
      </c>
      <c r="J80" s="2"/>
      <c r="K80" s="2" t="s">
        <v>21</v>
      </c>
      <c r="L80" s="2" t="s">
        <v>21</v>
      </c>
      <c r="M80" s="6">
        <v>108</v>
      </c>
      <c r="N80" s="2" t="s">
        <v>196</v>
      </c>
      <c r="O80" s="12" t="str">
        <f>HYPERLINK("https://workshop.360view.link/360viewer/360view.html?d=0906250-A186", "Video 360°")</f>
        <v>Video 360°</v>
      </c>
      <c r="P80" s="9" t="s">
        <v>197</v>
      </c>
      <c r="Q80" s="2" t="s">
        <v>22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</row>
    <row r="81" spans="1:101" ht="21" customHeight="1" x14ac:dyDescent="0.3">
      <c r="A81" s="2">
        <v>80</v>
      </c>
      <c r="B81" s="2" t="s">
        <v>269</v>
      </c>
      <c r="C81" s="2" t="s">
        <v>16</v>
      </c>
      <c r="D81" s="2" t="s">
        <v>17</v>
      </c>
      <c r="E81" s="2" t="s">
        <v>17</v>
      </c>
      <c r="F81" s="2" t="s">
        <v>42</v>
      </c>
      <c r="G81" s="8">
        <v>1</v>
      </c>
      <c r="H81" s="2" t="s">
        <v>164</v>
      </c>
      <c r="I81" s="2"/>
      <c r="J81" s="2"/>
      <c r="K81" s="2"/>
      <c r="L81" s="2"/>
      <c r="M81" s="6"/>
      <c r="N81" s="2" t="s">
        <v>286</v>
      </c>
      <c r="O81" s="12"/>
      <c r="P81" s="9"/>
      <c r="Q81" s="2" t="s">
        <v>22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</row>
    <row r="82" spans="1:101" ht="21" customHeight="1" x14ac:dyDescent="0.3">
      <c r="A82" s="2">
        <v>81</v>
      </c>
      <c r="B82" s="2" t="s">
        <v>198</v>
      </c>
      <c r="C82" s="2" t="s">
        <v>16</v>
      </c>
      <c r="D82" s="2" t="s">
        <v>17</v>
      </c>
      <c r="E82" s="2" t="s">
        <v>17</v>
      </c>
      <c r="F82" s="2" t="s">
        <v>70</v>
      </c>
      <c r="G82" s="8">
        <v>0.98</v>
      </c>
      <c r="H82" s="2" t="s">
        <v>19</v>
      </c>
      <c r="I82" s="2" t="s">
        <v>34</v>
      </c>
      <c r="J82" s="2"/>
      <c r="K82" s="2"/>
      <c r="L82" s="2"/>
      <c r="M82" s="6"/>
      <c r="N82" s="2"/>
      <c r="O82" s="12"/>
      <c r="P82" s="9"/>
      <c r="Q82" s="2" t="s">
        <v>22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</row>
    <row r="83" spans="1:101" ht="21" customHeight="1" x14ac:dyDescent="0.3">
      <c r="A83" s="2">
        <v>82</v>
      </c>
      <c r="B83" s="2" t="s">
        <v>199</v>
      </c>
      <c r="C83" s="2" t="s">
        <v>16</v>
      </c>
      <c r="D83" s="2" t="s">
        <v>17</v>
      </c>
      <c r="E83" s="2" t="s">
        <v>17</v>
      </c>
      <c r="F83" s="2" t="s">
        <v>180</v>
      </c>
      <c r="G83" s="8">
        <v>0.93</v>
      </c>
      <c r="H83" s="2" t="s">
        <v>19</v>
      </c>
      <c r="I83" s="2" t="s">
        <v>34</v>
      </c>
      <c r="J83" s="2" t="s">
        <v>21</v>
      </c>
      <c r="K83" s="2" t="s">
        <v>21</v>
      </c>
      <c r="L83" s="2" t="s">
        <v>21</v>
      </c>
      <c r="M83" s="6">
        <v>108</v>
      </c>
      <c r="N83" s="2" t="s">
        <v>200</v>
      </c>
      <c r="O83" s="12" t="str">
        <f>HYPERLINK("https://workshop.360view.link/360viewer/360view.html?d=0906256-A240", "Video 360°")</f>
        <v>Video 360°</v>
      </c>
      <c r="P83" s="9" t="s">
        <v>201</v>
      </c>
      <c r="Q83" s="2" t="s">
        <v>22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</row>
    <row r="84" spans="1:101" ht="21" customHeight="1" x14ac:dyDescent="0.3">
      <c r="A84" s="2">
        <v>83</v>
      </c>
      <c r="B84" s="2" t="s">
        <v>202</v>
      </c>
      <c r="C84" s="2" t="s">
        <v>16</v>
      </c>
      <c r="D84" s="2" t="s">
        <v>17</v>
      </c>
      <c r="E84" s="2" t="s">
        <v>17</v>
      </c>
      <c r="F84" s="2" t="s">
        <v>32</v>
      </c>
      <c r="G84" s="8">
        <v>0.9</v>
      </c>
      <c r="H84" s="2" t="s">
        <v>164</v>
      </c>
      <c r="I84" s="2" t="s">
        <v>34</v>
      </c>
      <c r="J84" s="2"/>
      <c r="K84" s="2"/>
      <c r="L84" s="2"/>
      <c r="M84" s="6"/>
      <c r="N84" s="2"/>
      <c r="O84" s="12"/>
      <c r="P84" s="9"/>
      <c r="Q84" s="2" t="s">
        <v>22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</row>
    <row r="85" spans="1:101" ht="21" customHeight="1" x14ac:dyDescent="0.3">
      <c r="A85" s="2">
        <v>84</v>
      </c>
      <c r="B85" s="2" t="s">
        <v>203</v>
      </c>
      <c r="C85" s="2" t="s">
        <v>16</v>
      </c>
      <c r="D85" s="2" t="s">
        <v>17</v>
      </c>
      <c r="E85" s="2" t="s">
        <v>17</v>
      </c>
      <c r="F85" s="2" t="s">
        <v>70</v>
      </c>
      <c r="G85" s="8">
        <v>0.9</v>
      </c>
      <c r="H85" s="2" t="s">
        <v>164</v>
      </c>
      <c r="I85" s="2"/>
      <c r="J85" s="2"/>
      <c r="K85" s="2"/>
      <c r="L85" s="2"/>
      <c r="M85" s="6"/>
      <c r="N85" s="2"/>
      <c r="O85" s="12"/>
      <c r="P85" s="9"/>
      <c r="Q85" s="2" t="s">
        <v>22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</row>
    <row r="86" spans="1:101" ht="21" customHeight="1" x14ac:dyDescent="0.3">
      <c r="A86" s="2">
        <v>85</v>
      </c>
      <c r="B86" s="2" t="s">
        <v>204</v>
      </c>
      <c r="C86" s="2" t="s">
        <v>16</v>
      </c>
      <c r="D86" s="2" t="s">
        <v>17</v>
      </c>
      <c r="E86" s="2" t="s">
        <v>17</v>
      </c>
      <c r="F86" s="2" t="s">
        <v>205</v>
      </c>
      <c r="G86" s="8">
        <v>0.86</v>
      </c>
      <c r="H86" s="2" t="s">
        <v>164</v>
      </c>
      <c r="I86" s="2"/>
      <c r="J86" s="2"/>
      <c r="K86" s="2"/>
      <c r="L86" s="2"/>
      <c r="M86" s="6"/>
      <c r="N86" s="2"/>
      <c r="O86" s="12"/>
      <c r="P86" s="9"/>
      <c r="Q86" s="2" t="s">
        <v>22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</row>
    <row r="87" spans="1:101" ht="21" customHeight="1" x14ac:dyDescent="0.3">
      <c r="A87" s="2">
        <v>86</v>
      </c>
      <c r="B87" s="2" t="s">
        <v>206</v>
      </c>
      <c r="C87" s="2" t="s">
        <v>16</v>
      </c>
      <c r="D87" s="2" t="s">
        <v>17</v>
      </c>
      <c r="E87" s="2" t="s">
        <v>17</v>
      </c>
      <c r="F87" s="2" t="s">
        <v>149</v>
      </c>
      <c r="G87" s="8">
        <v>0.7</v>
      </c>
      <c r="H87" s="2" t="s">
        <v>164</v>
      </c>
      <c r="I87" s="2" t="s">
        <v>34</v>
      </c>
      <c r="J87" s="2"/>
      <c r="K87" s="2"/>
      <c r="L87" s="2"/>
      <c r="M87" s="6"/>
      <c r="N87" s="2"/>
      <c r="O87" s="12"/>
      <c r="P87" s="9"/>
      <c r="Q87" s="2" t="s">
        <v>22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</row>
    <row r="88" spans="1:101" ht="21" customHeight="1" x14ac:dyDescent="0.3">
      <c r="A88" s="2">
        <v>87</v>
      </c>
      <c r="B88" s="2" t="s">
        <v>207</v>
      </c>
      <c r="C88" s="2" t="s">
        <v>16</v>
      </c>
      <c r="D88" s="2" t="s">
        <v>17</v>
      </c>
      <c r="E88" s="2" t="s">
        <v>17</v>
      </c>
      <c r="F88" s="2" t="s">
        <v>88</v>
      </c>
      <c r="G88" s="2">
        <v>0.59</v>
      </c>
      <c r="H88" s="2" t="s">
        <v>164</v>
      </c>
      <c r="I88" s="2" t="s">
        <v>66</v>
      </c>
      <c r="J88" s="2"/>
      <c r="K88" s="2"/>
      <c r="L88" s="8"/>
      <c r="M88" s="2"/>
      <c r="N88" s="2"/>
      <c r="O88" s="2"/>
      <c r="P88" s="2"/>
      <c r="Q88" s="2" t="s">
        <v>22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</row>
    <row r="89" spans="1:101" ht="21" customHeight="1" x14ac:dyDescent="0.3">
      <c r="A89" s="2">
        <v>88</v>
      </c>
      <c r="B89" s="2" t="s">
        <v>208</v>
      </c>
      <c r="C89" s="2" t="s">
        <v>16</v>
      </c>
      <c r="D89" s="2" t="s">
        <v>17</v>
      </c>
      <c r="E89" s="2" t="s">
        <v>17</v>
      </c>
      <c r="F89" s="2" t="s">
        <v>46</v>
      </c>
      <c r="G89" s="2">
        <v>0.56000000000000005</v>
      </c>
      <c r="H89" s="2" t="s">
        <v>164</v>
      </c>
      <c r="I89" s="2" t="s">
        <v>66</v>
      </c>
      <c r="J89" s="2"/>
      <c r="K89" s="2"/>
      <c r="L89" s="8"/>
      <c r="M89" s="2"/>
      <c r="N89" s="2"/>
      <c r="O89" s="2"/>
      <c r="P89" s="2"/>
      <c r="Q89" s="2" t="s">
        <v>22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</row>
    <row r="90" spans="1:101" ht="21" customHeight="1" x14ac:dyDescent="0.3">
      <c r="A90" s="2">
        <v>89</v>
      </c>
      <c r="B90" s="2" t="s">
        <v>209</v>
      </c>
      <c r="C90" s="2" t="s">
        <v>16</v>
      </c>
      <c r="D90" s="2" t="s">
        <v>17</v>
      </c>
      <c r="E90" s="2" t="s">
        <v>17</v>
      </c>
      <c r="F90" s="2" t="s">
        <v>46</v>
      </c>
      <c r="G90" s="2">
        <v>0.33</v>
      </c>
      <c r="H90" s="2" t="s">
        <v>164</v>
      </c>
      <c r="I90" s="2" t="s">
        <v>66</v>
      </c>
      <c r="J90" s="2"/>
      <c r="K90" s="2"/>
      <c r="L90" s="8"/>
      <c r="M90" s="2"/>
      <c r="N90" s="2"/>
      <c r="O90" s="12"/>
      <c r="P90" s="2"/>
      <c r="Q90" s="2" t="s">
        <v>22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</row>
    <row r="91" spans="1:101" ht="21" customHeight="1" x14ac:dyDescent="0.3">
      <c r="A91" s="2">
        <v>90</v>
      </c>
      <c r="B91" s="2"/>
      <c r="C91" s="2" t="s">
        <v>16</v>
      </c>
      <c r="D91" s="2" t="s">
        <v>17</v>
      </c>
      <c r="E91" s="2" t="s">
        <v>17</v>
      </c>
      <c r="F91" s="2" t="s">
        <v>88</v>
      </c>
      <c r="G91" s="2">
        <v>0.31</v>
      </c>
      <c r="H91" s="2" t="s">
        <v>210</v>
      </c>
      <c r="I91" s="2" t="s">
        <v>66</v>
      </c>
      <c r="J91" s="2"/>
      <c r="K91" s="2" t="s">
        <v>55</v>
      </c>
      <c r="L91" s="8" t="s">
        <v>55</v>
      </c>
      <c r="M91" s="2"/>
      <c r="N91" s="2" t="s">
        <v>211</v>
      </c>
      <c r="O91" s="12" t="str">
        <f>HYPERLINK("https://view.varnivideo.com/video.html?d=SDD-68", "Video 360°")</f>
        <v>Video 360°</v>
      </c>
      <c r="P91" s="2" t="s">
        <v>212</v>
      </c>
      <c r="Q91" s="2" t="s">
        <v>189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</row>
    <row r="92" spans="1:101" ht="21" customHeight="1" x14ac:dyDescent="0.3">
      <c r="A92" s="2">
        <v>91</v>
      </c>
      <c r="B92" s="2"/>
      <c r="C92" s="2" t="s">
        <v>16</v>
      </c>
      <c r="D92" s="2" t="s">
        <v>17</v>
      </c>
      <c r="E92" s="2" t="s">
        <v>17</v>
      </c>
      <c r="F92" s="2" t="s">
        <v>46</v>
      </c>
      <c r="G92" s="2">
        <v>0.25</v>
      </c>
      <c r="H92" s="2" t="s">
        <v>19</v>
      </c>
      <c r="I92" s="2" t="s">
        <v>34</v>
      </c>
      <c r="J92" s="2"/>
      <c r="K92" s="2" t="s">
        <v>55</v>
      </c>
      <c r="L92" s="8" t="s">
        <v>55</v>
      </c>
      <c r="M92" s="2"/>
      <c r="N92" s="2" t="s">
        <v>213</v>
      </c>
      <c r="O92" s="12" t="str">
        <f>HYPERLINK("https://view.varnivideo.com/video.html?d=SDD-65", "Video 360°")</f>
        <v>Video 360°</v>
      </c>
      <c r="P92" s="2" t="s">
        <v>214</v>
      </c>
      <c r="Q92" s="2" t="s">
        <v>189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</row>
    <row r="93" spans="1:101" ht="21" customHeight="1" x14ac:dyDescent="0.3">
      <c r="A93" s="2">
        <v>92</v>
      </c>
      <c r="B93" s="2"/>
      <c r="C93" s="2" t="s">
        <v>16</v>
      </c>
      <c r="D93" s="2" t="s">
        <v>17</v>
      </c>
      <c r="E93" s="2" t="s">
        <v>17</v>
      </c>
      <c r="F93" s="2" t="s">
        <v>46</v>
      </c>
      <c r="G93" s="2">
        <v>0.23</v>
      </c>
      <c r="H93" s="2" t="s">
        <v>19</v>
      </c>
      <c r="I93" s="2" t="s">
        <v>34</v>
      </c>
      <c r="J93" s="2"/>
      <c r="K93" s="2" t="s">
        <v>55</v>
      </c>
      <c r="L93" s="8" t="s">
        <v>55</v>
      </c>
      <c r="M93" s="2"/>
      <c r="N93" s="2" t="s">
        <v>215</v>
      </c>
      <c r="O93" s="12" t="str">
        <f>HYPERLINK("https://view.varnivideo.com/video.html?d=SDD-67", "Video 360°")</f>
        <v>Video 360°</v>
      </c>
      <c r="P93" s="2" t="s">
        <v>216</v>
      </c>
      <c r="Q93" s="2" t="s">
        <v>189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</row>
    <row r="94" spans="1:101" ht="21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</row>
    <row r="95" spans="1:101" ht="21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</row>
    <row r="96" spans="1:101" ht="21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</row>
    <row r="97" spans="1:101" ht="21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</row>
    <row r="98" spans="1:101" ht="21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</row>
    <row r="99" spans="1:101" ht="21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</row>
    <row r="100" spans="1:101" ht="21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</row>
    <row r="101" spans="1:101" ht="21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</row>
    <row r="102" spans="1:101" ht="21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</row>
    <row r="103" spans="1:101" ht="21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</row>
    <row r="104" spans="1:101" ht="21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</row>
    <row r="105" spans="1:101" ht="21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</row>
    <row r="106" spans="1:101" ht="21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</row>
    <row r="107" spans="1:101" ht="21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</row>
    <row r="108" spans="1:101" ht="21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</row>
    <row r="109" spans="1:101" ht="21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</row>
    <row r="110" spans="1:101" ht="21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</row>
    <row r="111" spans="1:101" ht="21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</row>
    <row r="112" spans="1:101" ht="21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</row>
    <row r="113" spans="1:101" ht="21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</row>
    <row r="114" spans="1:101" ht="21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</row>
    <row r="115" spans="1:101" ht="21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</row>
    <row r="116" spans="1:101" ht="21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</row>
    <row r="117" spans="1:101" ht="21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</row>
    <row r="118" spans="1:101" ht="21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</row>
    <row r="119" spans="1:101" ht="21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</row>
    <row r="120" spans="1:101" ht="21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</row>
    <row r="121" spans="1:101" ht="21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</row>
    <row r="122" spans="1:101" ht="21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</row>
    <row r="123" spans="1:101" ht="21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</row>
    <row r="124" spans="1:101" ht="21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</row>
    <row r="125" spans="1:101" ht="21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</row>
    <row r="126" spans="1:101" ht="21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</row>
    <row r="127" spans="1:101" ht="21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</row>
    <row r="128" spans="1:101" ht="21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</row>
    <row r="129" spans="1:101" ht="21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</row>
    <row r="130" spans="1:101" ht="21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</row>
    <row r="131" spans="1:101" ht="21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</row>
    <row r="132" spans="1:101" ht="21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</row>
    <row r="133" spans="1:101" ht="21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</row>
    <row r="134" spans="1:101" ht="21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</row>
    <row r="135" spans="1:101" ht="21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</row>
    <row r="136" spans="1:101" ht="21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</row>
    <row r="137" spans="1:101" ht="21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</row>
    <row r="138" spans="1:101" ht="21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</row>
    <row r="139" spans="1:101" ht="21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</row>
    <row r="140" spans="1:101" ht="21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</row>
    <row r="141" spans="1:101" ht="21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</row>
    <row r="142" spans="1:101" ht="21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</row>
    <row r="143" spans="1:101" ht="21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</row>
    <row r="144" spans="1:101" ht="21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</row>
    <row r="145" spans="1:101" ht="21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</row>
    <row r="146" spans="1:101" ht="21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</row>
    <row r="147" spans="1:101" ht="21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</row>
    <row r="148" spans="1:101" ht="21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</row>
    <row r="149" spans="1:101" ht="21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</row>
    <row r="150" spans="1:101" ht="21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</row>
    <row r="151" spans="1:101" ht="21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</row>
    <row r="152" spans="1:101" ht="21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</row>
    <row r="153" spans="1:101" ht="21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</row>
    <row r="154" spans="1:101" ht="21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</row>
    <row r="155" spans="1:101" ht="21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</row>
    <row r="156" spans="1:101" ht="21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</row>
    <row r="157" spans="1:101" ht="21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</row>
    <row r="158" spans="1:101" ht="21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</row>
    <row r="159" spans="1:101" ht="21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</row>
    <row r="160" spans="1:101" ht="21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</row>
    <row r="161" spans="1:101" ht="21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</row>
    <row r="162" spans="1:101" ht="21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</row>
    <row r="163" spans="1:101" ht="21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</row>
    <row r="164" spans="1:101" ht="21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</row>
    <row r="165" spans="1:101" ht="21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</row>
    <row r="166" spans="1:101" ht="21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</row>
    <row r="167" spans="1:101" ht="21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</row>
    <row r="168" spans="1:101" ht="21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</row>
    <row r="169" spans="1:101" ht="21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</row>
    <row r="170" spans="1:101" ht="21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</row>
    <row r="171" spans="1:101" ht="21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</row>
    <row r="172" spans="1:101" ht="21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</row>
    <row r="173" spans="1:101" ht="21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</row>
    <row r="174" spans="1:101" ht="21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</row>
    <row r="175" spans="1:101" ht="21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</row>
    <row r="176" spans="1:101" ht="21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</row>
    <row r="177" spans="1:101" ht="21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</row>
    <row r="178" spans="1:101" ht="21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</row>
    <row r="179" spans="1:101" ht="21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</row>
    <row r="180" spans="1:101" ht="21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</row>
    <row r="181" spans="1:101" ht="21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</row>
    <row r="182" spans="1:101" ht="21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</row>
    <row r="183" spans="1:101" ht="21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</row>
    <row r="184" spans="1:101" ht="21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</row>
    <row r="185" spans="1:101" ht="21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</row>
    <row r="186" spans="1:101" ht="21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</row>
    <row r="187" spans="1:101" ht="21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</row>
    <row r="188" spans="1:101" ht="21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</row>
    <row r="189" spans="1:101" ht="21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</row>
    <row r="190" spans="1:101" ht="21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</row>
    <row r="191" spans="1:101" ht="21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</row>
    <row r="192" spans="1:101" ht="21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</row>
    <row r="193" spans="1:101" ht="21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</row>
    <row r="194" spans="1:101" ht="21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</row>
    <row r="195" spans="1:101" ht="21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</row>
    <row r="196" spans="1:101" ht="21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</row>
    <row r="197" spans="1:101" ht="21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</row>
    <row r="198" spans="1:101" ht="21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</row>
    <row r="199" spans="1:101" ht="21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</row>
    <row r="200" spans="1:101" ht="21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</row>
    <row r="201" spans="1:101" ht="21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</row>
    <row r="202" spans="1:101" ht="21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</row>
    <row r="203" spans="1:101" ht="21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</row>
    <row r="204" spans="1:101" ht="21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</row>
    <row r="205" spans="1:101" ht="21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</row>
    <row r="206" spans="1:101" ht="21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</row>
    <row r="207" spans="1:101" ht="21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</row>
    <row r="208" spans="1:101" ht="21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</row>
    <row r="209" spans="1:101" ht="21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</row>
    <row r="210" spans="1:101" ht="21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</row>
    <row r="211" spans="1:101" ht="21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</row>
    <row r="212" spans="1:101" ht="21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</row>
    <row r="213" spans="1:101" ht="21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</row>
    <row r="214" spans="1:101" ht="21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</row>
    <row r="215" spans="1:101" ht="21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</row>
    <row r="216" spans="1:101" ht="21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</row>
    <row r="217" spans="1:101" ht="21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</row>
    <row r="218" spans="1:101" ht="21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</row>
    <row r="219" spans="1:101" ht="21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</row>
    <row r="220" spans="1:101" ht="21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</row>
    <row r="221" spans="1:101" ht="21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</row>
    <row r="222" spans="1:101" ht="21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</row>
    <row r="223" spans="1:101" ht="21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</row>
    <row r="224" spans="1:101" ht="21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</row>
    <row r="225" spans="1:101" ht="21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</row>
    <row r="226" spans="1:101" ht="21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</row>
    <row r="227" spans="1:101" ht="21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</row>
    <row r="228" spans="1:101" ht="21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</row>
    <row r="229" spans="1:101" ht="21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</row>
    <row r="230" spans="1:101" ht="21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</row>
    <row r="231" spans="1:101" ht="21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</row>
    <row r="232" spans="1:101" ht="21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</row>
    <row r="233" spans="1:101" ht="21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</row>
    <row r="234" spans="1:101" ht="21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</row>
    <row r="235" spans="1:101" ht="21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</row>
    <row r="236" spans="1:101" ht="21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</row>
    <row r="237" spans="1:101" ht="21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</row>
    <row r="238" spans="1:101" ht="21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</row>
    <row r="239" spans="1:101" ht="21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</row>
    <row r="240" spans="1:101" ht="21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</row>
    <row r="241" spans="1:101" ht="21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</row>
    <row r="242" spans="1:101" ht="21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</row>
    <row r="243" spans="1:101" ht="21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</row>
    <row r="244" spans="1:101" ht="21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</row>
    <row r="245" spans="1:101" ht="21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</row>
    <row r="246" spans="1:101" ht="21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</row>
    <row r="247" spans="1:101" ht="21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</row>
    <row r="248" spans="1:101" ht="21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</row>
    <row r="249" spans="1:101" ht="21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</row>
    <row r="250" spans="1:101" ht="21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</row>
    <row r="251" spans="1:101" ht="21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</row>
    <row r="252" spans="1:101" ht="21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</row>
    <row r="253" spans="1:101" ht="21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</row>
    <row r="254" spans="1:101" ht="21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</row>
    <row r="255" spans="1:101" ht="21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</row>
    <row r="256" spans="1:101" ht="21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3"/>
      <c r="CL256" s="3"/>
      <c r="CM256" s="3"/>
      <c r="CN256" s="3"/>
      <c r="CO256" s="2"/>
      <c r="CP256" s="3"/>
      <c r="CQ256" s="3"/>
      <c r="CR256" s="2"/>
      <c r="CS256" s="3"/>
      <c r="CT256" s="3"/>
      <c r="CU256" s="2"/>
      <c r="CV256" s="3"/>
      <c r="CW256" s="3"/>
    </row>
    <row r="257" spans="1:101" ht="21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3"/>
      <c r="CL257" s="3"/>
      <c r="CM257" s="3"/>
      <c r="CN257" s="3"/>
      <c r="CO257" s="2"/>
      <c r="CP257" s="3"/>
      <c r="CQ257" s="3"/>
      <c r="CR257" s="2"/>
      <c r="CS257" s="3"/>
      <c r="CT257" s="3"/>
      <c r="CU257" s="2"/>
      <c r="CV257" s="3"/>
      <c r="CW257" s="3"/>
    </row>
    <row r="258" spans="1:101" ht="21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3"/>
      <c r="CL258" s="3"/>
      <c r="CM258" s="3"/>
      <c r="CN258" s="3"/>
      <c r="CO258" s="2"/>
      <c r="CP258" s="3"/>
      <c r="CQ258" s="3"/>
      <c r="CR258" s="2"/>
      <c r="CS258" s="3"/>
      <c r="CT258" s="3"/>
      <c r="CU258" s="2"/>
      <c r="CV258" s="3"/>
      <c r="CW258" s="3"/>
    </row>
    <row r="259" spans="1:101" ht="21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3"/>
      <c r="CL259" s="3"/>
      <c r="CM259" s="3"/>
      <c r="CN259" s="3"/>
      <c r="CO259" s="2"/>
      <c r="CP259" s="3"/>
      <c r="CQ259" s="3"/>
      <c r="CR259" s="2"/>
      <c r="CS259" s="3"/>
      <c r="CT259" s="3"/>
      <c r="CU259" s="2"/>
      <c r="CV259" s="3"/>
      <c r="CW259" s="3"/>
    </row>
    <row r="260" spans="1:101" ht="21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3"/>
      <c r="CL260" s="3"/>
      <c r="CM260" s="3"/>
      <c r="CN260" s="3"/>
      <c r="CO260" s="2"/>
      <c r="CP260" s="3"/>
      <c r="CQ260" s="3"/>
      <c r="CR260" s="2"/>
      <c r="CS260" s="3"/>
      <c r="CT260" s="3"/>
      <c r="CU260" s="2"/>
      <c r="CV260" s="3"/>
      <c r="CW260" s="3"/>
    </row>
    <row r="261" spans="1:101" ht="21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3"/>
      <c r="CL261" s="3"/>
      <c r="CM261" s="3"/>
      <c r="CN261" s="3"/>
      <c r="CO261" s="2"/>
      <c r="CP261" s="3"/>
      <c r="CQ261" s="3"/>
      <c r="CR261" s="2"/>
      <c r="CS261" s="3"/>
      <c r="CT261" s="3"/>
      <c r="CU261" s="2"/>
      <c r="CV261" s="3"/>
      <c r="CW261" s="3"/>
    </row>
    <row r="262" spans="1:101" ht="21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3"/>
      <c r="CL262" s="3"/>
      <c r="CM262" s="3"/>
      <c r="CN262" s="3"/>
      <c r="CO262" s="2"/>
      <c r="CP262" s="3"/>
      <c r="CQ262" s="3"/>
      <c r="CR262" s="2"/>
      <c r="CS262" s="3"/>
      <c r="CT262" s="3"/>
      <c r="CU262" s="2"/>
      <c r="CV262" s="3"/>
      <c r="CW262" s="3"/>
    </row>
    <row r="263" spans="1:101" ht="21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3"/>
      <c r="CL263" s="3"/>
      <c r="CM263" s="3"/>
      <c r="CN263" s="3"/>
      <c r="CO263" s="2"/>
      <c r="CP263" s="3"/>
      <c r="CQ263" s="3"/>
      <c r="CR263" s="2"/>
      <c r="CS263" s="3"/>
      <c r="CT263" s="3"/>
      <c r="CU263" s="2"/>
      <c r="CV263" s="3"/>
      <c r="CW263" s="3"/>
    </row>
    <row r="264" spans="1:101" ht="21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3"/>
      <c r="CL264" s="3"/>
      <c r="CM264" s="3"/>
      <c r="CN264" s="3"/>
      <c r="CO264" s="2"/>
      <c r="CP264" s="3"/>
      <c r="CQ264" s="3"/>
      <c r="CR264" s="2"/>
      <c r="CS264" s="3"/>
      <c r="CT264" s="3"/>
      <c r="CU264" s="2"/>
      <c r="CV264" s="3"/>
      <c r="CW264" s="3"/>
    </row>
    <row r="265" spans="1:101" ht="21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</row>
    <row r="266" spans="1:101" ht="21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</row>
    <row r="267" spans="1:101" ht="21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</row>
    <row r="268" spans="1:101" ht="21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</row>
    <row r="269" spans="1:101" ht="21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</row>
    <row r="270" spans="1:101" ht="21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</row>
    <row r="271" spans="1:101" ht="21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</row>
    <row r="272" spans="1:101" ht="21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</row>
    <row r="273" spans="1:101" ht="21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</row>
    <row r="274" spans="1:101" ht="21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</row>
    <row r="275" spans="1:101" ht="21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</row>
    <row r="276" spans="1:101" ht="21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</row>
    <row r="277" spans="1:101" ht="21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</row>
    <row r="278" spans="1:101" ht="21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</row>
    <row r="279" spans="1:101" ht="21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</row>
    <row r="280" spans="1:101" ht="21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</row>
    <row r="281" spans="1:101" ht="21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</row>
    <row r="282" spans="1:101" ht="21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</row>
    <row r="283" spans="1:101" ht="21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</row>
    <row r="284" spans="1:101" ht="21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</row>
    <row r="285" spans="1:101" ht="21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</row>
    <row r="286" spans="1:101" ht="21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</row>
    <row r="287" spans="1:101" ht="21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</row>
    <row r="288" spans="1:101" ht="21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</row>
    <row r="289" spans="1:101" ht="21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</row>
    <row r="290" spans="1:101" ht="21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</row>
    <row r="291" spans="1:101" ht="21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</row>
    <row r="292" spans="1:101" ht="21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</row>
    <row r="293" spans="1:101" ht="21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</row>
    <row r="294" spans="1:101" ht="21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</row>
    <row r="295" spans="1:101" ht="21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</row>
    <row r="296" spans="1:101" ht="21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</row>
    <row r="297" spans="1:101" ht="21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</row>
    <row r="298" spans="1:101" ht="21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</row>
    <row r="299" spans="1:101" ht="21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</row>
    <row r="300" spans="1:101" ht="21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</row>
    <row r="301" spans="1:101" ht="21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</row>
    <row r="302" spans="1:101" ht="21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</row>
    <row r="303" spans="1:101" ht="21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</row>
    <row r="304" spans="1:101" ht="21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</row>
    <row r="305" spans="1:101" ht="21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</row>
    <row r="306" spans="1:101" ht="21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</row>
    <row r="307" spans="1:101" ht="21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</row>
    <row r="308" spans="1:101" ht="21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</row>
    <row r="309" spans="1:101" ht="21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</row>
    <row r="310" spans="1:101" ht="21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</row>
    <row r="311" spans="1:101" ht="21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</row>
    <row r="312" spans="1:101" ht="21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</row>
    <row r="313" spans="1:101" ht="21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</row>
    <row r="314" spans="1:101" ht="21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</row>
    <row r="315" spans="1:101" ht="21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</row>
    <row r="316" spans="1:101" ht="21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</row>
    <row r="317" spans="1:101" ht="21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</row>
    <row r="318" spans="1:101" ht="21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</row>
    <row r="319" spans="1:101" ht="21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</row>
    <row r="320" spans="1:101" ht="21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</row>
    <row r="321" spans="1:101" ht="21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</row>
    <row r="322" spans="1:101" ht="21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</row>
    <row r="323" spans="1:101" ht="21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</row>
    <row r="324" spans="1:101" ht="21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</row>
    <row r="325" spans="1:101" ht="21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</row>
    <row r="326" spans="1:101" ht="21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</row>
    <row r="327" spans="1:101" ht="21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</row>
    <row r="328" spans="1:101" ht="21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</row>
    <row r="329" spans="1:101" ht="21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</row>
    <row r="330" spans="1:101" ht="21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</row>
    <row r="331" spans="1:101" ht="21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</row>
    <row r="332" spans="1:101" ht="21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</row>
    <row r="333" spans="1:101" ht="21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</row>
    <row r="334" spans="1:101" ht="21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</row>
    <row r="335" spans="1:101" ht="21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</row>
    <row r="336" spans="1:101" ht="21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</row>
    <row r="337" spans="1:101" ht="21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</row>
    <row r="338" spans="1:101" ht="21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</row>
    <row r="339" spans="1:101" ht="21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</row>
    <row r="340" spans="1:101" ht="21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</row>
    <row r="341" spans="1:101" ht="21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</row>
    <row r="342" spans="1:101" ht="21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8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</row>
    <row r="343" spans="1:101" ht="21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</row>
    <row r="344" spans="1:101" ht="21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</row>
    <row r="345" spans="1:101" ht="21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</row>
    <row r="346" spans="1:101" ht="21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</row>
    <row r="347" spans="1:101" ht="21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</row>
    <row r="348" spans="1:101" ht="21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</row>
    <row r="349" spans="1:101" ht="21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</row>
    <row r="350" spans="1:101" ht="21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</row>
    <row r="351" spans="1:101" ht="21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</row>
    <row r="352" spans="1:101" ht="21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</row>
    <row r="353" spans="1:101" ht="21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</row>
    <row r="354" spans="1:101" ht="21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</row>
    <row r="355" spans="1:101" ht="21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</row>
    <row r="356" spans="1:101" ht="21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</row>
    <row r="357" spans="1:101" ht="21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</row>
    <row r="358" spans="1:101" ht="21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</row>
    <row r="359" spans="1:101" ht="21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</row>
    <row r="360" spans="1:101" ht="21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</row>
    <row r="361" spans="1:101" ht="21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</row>
    <row r="362" spans="1:101" ht="21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</row>
    <row r="363" spans="1:101" ht="21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</row>
    <row r="364" spans="1:101" ht="21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</row>
    <row r="365" spans="1:101" ht="21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</row>
    <row r="366" spans="1:101" ht="21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</row>
    <row r="367" spans="1:101" ht="21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</row>
    <row r="368" spans="1:101" ht="21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</row>
    <row r="369" spans="1:101" ht="21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</row>
    <row r="370" spans="1:101" ht="21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</row>
    <row r="371" spans="1:101" ht="21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</row>
    <row r="372" spans="1:101" ht="21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</row>
    <row r="373" spans="1:101" ht="21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</row>
    <row r="374" spans="1:101" ht="21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</row>
    <row r="375" spans="1:101" ht="21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</row>
    <row r="376" spans="1:101" ht="21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</row>
    <row r="377" spans="1:101" ht="21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</row>
    <row r="378" spans="1:101" ht="21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</row>
    <row r="379" spans="1:101" ht="21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</row>
    <row r="380" spans="1:101" ht="21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</row>
    <row r="381" spans="1:101" ht="21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</row>
    <row r="382" spans="1:101" ht="21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</row>
    <row r="383" spans="1:101" ht="21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</row>
    <row r="384" spans="1:101" ht="21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8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</row>
    <row r="385" spans="1:101" ht="21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</row>
    <row r="386" spans="1:101" ht="21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8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</row>
    <row r="387" spans="1:101" ht="21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</row>
    <row r="388" spans="1:101" ht="21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</row>
    <row r="389" spans="1:101" ht="21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</row>
    <row r="390" spans="1:101" ht="21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</row>
    <row r="391" spans="1:101" ht="21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</row>
    <row r="392" spans="1:101" ht="21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</row>
    <row r="393" spans="1:101" ht="21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</row>
    <row r="394" spans="1:101" ht="21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</row>
    <row r="395" spans="1:101" ht="21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</row>
    <row r="396" spans="1:101" ht="21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8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</row>
    <row r="397" spans="1:101" ht="21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</row>
    <row r="398" spans="1:101" ht="21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</row>
    <row r="399" spans="1:101" ht="21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</row>
    <row r="400" spans="1:101" ht="21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</row>
    <row r="401" spans="1:101" ht="21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</row>
    <row r="402" spans="1:101" ht="21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</row>
    <row r="403" spans="1:101" ht="21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</row>
    <row r="404" spans="1:101" ht="21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</row>
    <row r="405" spans="1:101" ht="21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</row>
    <row r="406" spans="1:101" ht="21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</row>
    <row r="407" spans="1:101" ht="21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</row>
    <row r="408" spans="1:101" ht="21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</row>
    <row r="409" spans="1:101" ht="21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</row>
    <row r="410" spans="1:101" ht="21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</row>
    <row r="411" spans="1:101" ht="21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</row>
    <row r="412" spans="1:101" ht="21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</row>
    <row r="413" spans="1:101" ht="21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</row>
    <row r="414" spans="1:101" ht="21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</row>
    <row r="415" spans="1:101" ht="21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</row>
    <row r="416" spans="1:101" ht="21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</row>
    <row r="417" spans="1:101" ht="21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</row>
    <row r="418" spans="1:101" ht="21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</row>
    <row r="419" spans="1:101" ht="21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</row>
    <row r="420" spans="1:101" ht="21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</row>
    <row r="421" spans="1:101" ht="21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</row>
    <row r="422" spans="1:101" ht="21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</row>
    <row r="423" spans="1:101" ht="21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</row>
    <row r="424" spans="1:101" ht="21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</row>
    <row r="425" spans="1:101" ht="21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</row>
    <row r="426" spans="1:101" ht="21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</row>
    <row r="427" spans="1:101" ht="21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</row>
    <row r="428" spans="1:101" ht="21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</row>
    <row r="429" spans="1:101" ht="21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</row>
    <row r="430" spans="1:101" ht="21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</row>
    <row r="431" spans="1:101" ht="21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</row>
    <row r="432" spans="1:101" ht="21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</row>
    <row r="433" spans="1:101" ht="21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</row>
    <row r="434" spans="1:101" ht="21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</row>
    <row r="435" spans="1:101" ht="21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</row>
    <row r="436" spans="1:101" ht="21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</row>
    <row r="437" spans="1:101" ht="21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</row>
    <row r="438" spans="1:101" ht="21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</row>
    <row r="439" spans="1:101" ht="21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</row>
    <row r="440" spans="1:101" ht="21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</row>
    <row r="441" spans="1:101" ht="21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</row>
    <row r="442" spans="1:101" ht="21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</row>
    <row r="443" spans="1:101" ht="21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</row>
    <row r="444" spans="1:101" ht="21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</row>
    <row r="445" spans="1:101" ht="21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</row>
    <row r="446" spans="1:101" ht="21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</row>
    <row r="447" spans="1:101" ht="21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</row>
    <row r="448" spans="1:101" ht="21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</row>
    <row r="449" spans="1:101" ht="21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</row>
    <row r="450" spans="1:101" ht="21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</row>
    <row r="451" spans="1:101" ht="21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</row>
    <row r="452" spans="1:101" ht="21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</row>
    <row r="453" spans="1:101" ht="21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</row>
    <row r="454" spans="1:101" ht="21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</row>
    <row r="455" spans="1:101" ht="21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</row>
    <row r="456" spans="1:101" ht="21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</row>
    <row r="457" spans="1:101" ht="21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</row>
    <row r="458" spans="1:101" ht="21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</row>
    <row r="459" spans="1:101" ht="21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</row>
    <row r="460" spans="1:101" ht="21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</row>
    <row r="461" spans="1:101" ht="21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</row>
    <row r="462" spans="1:101" ht="21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</row>
    <row r="463" spans="1:101" ht="21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</row>
    <row r="464" spans="1:101" ht="21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</row>
    <row r="465" spans="1:101" ht="21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</row>
    <row r="466" spans="1:101" ht="21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</row>
    <row r="467" spans="1:101" ht="21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</row>
    <row r="468" spans="1:101" ht="21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</row>
    <row r="469" spans="1:101" ht="21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</row>
    <row r="470" spans="1:101" ht="21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8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</row>
    <row r="471" spans="1:101" ht="21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</row>
    <row r="472" spans="1:101" ht="21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</row>
    <row r="473" spans="1:101" ht="21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</row>
    <row r="474" spans="1:101" ht="21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</row>
    <row r="475" spans="1:101" ht="21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</row>
    <row r="476" spans="1:101" ht="21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</row>
    <row r="477" spans="1:101" ht="21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</row>
    <row r="478" spans="1:101" ht="21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</row>
    <row r="479" spans="1:101" ht="21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</row>
    <row r="480" spans="1:101" ht="21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</row>
    <row r="481" spans="1:101" ht="21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</row>
    <row r="482" spans="1:101" ht="21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8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</row>
    <row r="483" spans="1:101" ht="21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</row>
    <row r="484" spans="1:101" ht="21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8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</row>
    <row r="485" spans="1:101" ht="21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</row>
    <row r="486" spans="1:101" ht="21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8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</row>
    <row r="487" spans="1:101" ht="21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</row>
    <row r="488" spans="1:101" ht="21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</row>
    <row r="489" spans="1:101" ht="21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</row>
    <row r="490" spans="1:101" ht="21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</row>
    <row r="491" spans="1:101" ht="21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</row>
    <row r="492" spans="1:101" ht="21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</row>
    <row r="493" spans="1:101" ht="21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</row>
    <row r="494" spans="1:101" ht="21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</row>
    <row r="495" spans="1:101" ht="21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</row>
    <row r="496" spans="1:101" ht="21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</row>
    <row r="497" spans="1:101" ht="21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</row>
    <row r="498" spans="1:101" ht="21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</row>
    <row r="499" spans="1:101" ht="21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</row>
    <row r="500" spans="1:101" ht="21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</row>
    <row r="501" spans="1:101" ht="21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</row>
    <row r="502" spans="1:101" ht="21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</row>
    <row r="503" spans="1:101" ht="21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</row>
    <row r="504" spans="1:101" ht="21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</row>
    <row r="505" spans="1:101" ht="21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</row>
    <row r="506" spans="1:101" ht="21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</row>
    <row r="507" spans="1:101" ht="21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</row>
    <row r="508" spans="1:101" ht="21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</row>
    <row r="509" spans="1:101" ht="21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</row>
    <row r="510" spans="1:101" ht="21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</row>
    <row r="511" spans="1:101" ht="21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</row>
    <row r="512" spans="1:101" ht="21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</row>
    <row r="513" spans="1:101" ht="21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</row>
    <row r="514" spans="1:101" ht="21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</row>
    <row r="515" spans="1:101" ht="21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</row>
    <row r="516" spans="1:101" ht="21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</row>
    <row r="517" spans="1:101" ht="21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</row>
    <row r="518" spans="1:101" ht="21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</row>
    <row r="519" spans="1:101" ht="21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</row>
    <row r="520" spans="1:101" ht="21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</row>
    <row r="521" spans="1:101" ht="21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</row>
    <row r="522" spans="1:101" ht="21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</row>
    <row r="523" spans="1:101" ht="21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</row>
    <row r="524" spans="1:101" ht="21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</row>
    <row r="525" spans="1:101" ht="21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</row>
    <row r="526" spans="1:101" ht="21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</row>
    <row r="527" spans="1:101" ht="21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</row>
    <row r="528" spans="1:101" ht="21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</row>
    <row r="529" spans="1:101" ht="21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</row>
    <row r="530" spans="1:101" ht="21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</row>
    <row r="531" spans="1:101" ht="21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</row>
    <row r="532" spans="1:101" ht="21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</row>
    <row r="533" spans="1:101" ht="21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</row>
    <row r="534" spans="1:101" ht="21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</row>
    <row r="535" spans="1:101" ht="21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</row>
    <row r="536" spans="1:101" ht="21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</row>
    <row r="537" spans="1:101" ht="21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</row>
    <row r="538" spans="1:101" ht="21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</row>
    <row r="539" spans="1:101" ht="21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</row>
    <row r="540" spans="1:101" ht="21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</row>
    <row r="541" spans="1:101" ht="21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</row>
    <row r="542" spans="1:101" ht="21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</row>
    <row r="543" spans="1:101" ht="21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</row>
    <row r="544" spans="1:101" ht="21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</row>
    <row r="545" spans="1:101" ht="21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</row>
    <row r="546" spans="1:101" ht="21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</row>
    <row r="547" spans="1:101" ht="21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</row>
    <row r="548" spans="1:101" ht="21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</row>
    <row r="549" spans="1:101" ht="21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</row>
    <row r="550" spans="1:101" ht="21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</row>
    <row r="551" spans="1:101" ht="21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</row>
    <row r="552" spans="1:101" ht="21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8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</row>
    <row r="553" spans="1:101" ht="21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</row>
    <row r="554" spans="1:101" ht="21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</row>
    <row r="555" spans="1:101" ht="21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</row>
    <row r="556" spans="1:101" ht="21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</row>
    <row r="557" spans="1:101" ht="21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</row>
    <row r="558" spans="1:101" ht="21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</row>
    <row r="559" spans="1:101" ht="21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</row>
    <row r="560" spans="1:101" ht="21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</row>
    <row r="561" spans="1:101" ht="21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</row>
    <row r="562" spans="1:101" ht="21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</row>
    <row r="563" spans="1:101" ht="21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</row>
    <row r="564" spans="1:101" ht="21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</row>
    <row r="565" spans="1:101" ht="21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</row>
    <row r="566" spans="1:101" ht="21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</row>
    <row r="567" spans="1:101" ht="21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</row>
    <row r="568" spans="1:101" ht="21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</row>
    <row r="569" spans="1:101" ht="21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</row>
    <row r="570" spans="1:101" ht="21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</row>
    <row r="571" spans="1:101" ht="21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</row>
    <row r="572" spans="1:101" ht="21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</row>
    <row r="573" spans="1:101" ht="21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</row>
    <row r="574" spans="1:101" ht="21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</row>
    <row r="575" spans="1:101" ht="21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</row>
    <row r="576" spans="1:101" ht="21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</row>
    <row r="577" spans="1:101" ht="21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</row>
    <row r="578" spans="1:101" ht="21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</row>
    <row r="579" spans="1:101" ht="21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</row>
    <row r="580" spans="1:101" ht="21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</row>
    <row r="581" spans="1:101" ht="21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</row>
    <row r="582" spans="1:101" ht="21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</row>
    <row r="583" spans="1:101" ht="21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</row>
    <row r="584" spans="1:101" ht="21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</row>
    <row r="585" spans="1:101" ht="21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</row>
    <row r="586" spans="1:101" ht="21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</row>
    <row r="587" spans="1:101" ht="21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</row>
    <row r="588" spans="1:101" ht="21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</row>
    <row r="589" spans="1:101" ht="21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</row>
    <row r="590" spans="1:101" ht="21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</row>
    <row r="591" spans="1:101" ht="21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</row>
    <row r="592" spans="1:101" ht="21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</row>
    <row r="593" spans="1:101" ht="21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</row>
    <row r="594" spans="1:101" ht="21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8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</row>
    <row r="595" spans="1:101" ht="21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</row>
    <row r="596" spans="1:101" ht="21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8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</row>
    <row r="597" spans="1:101" ht="21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</row>
    <row r="598" spans="1:101" ht="21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8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</row>
    <row r="599" spans="1:101" ht="21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</row>
    <row r="600" spans="1:101" ht="21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8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</row>
    <row r="601" spans="1:101" ht="21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</row>
    <row r="602" spans="1:101" ht="21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8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</row>
    <row r="603" spans="1:101" ht="21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</row>
    <row r="604" spans="1:101" ht="21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8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</row>
    <row r="605" spans="1:101" ht="21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</row>
    <row r="606" spans="1:101" ht="21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8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</row>
    <row r="607" spans="1:101" ht="21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</row>
    <row r="608" spans="1:101" ht="21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8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</row>
    <row r="609" spans="1:101" ht="21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</row>
    <row r="610" spans="1:101" ht="21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8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</row>
    <row r="611" spans="1:101" ht="21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</row>
    <row r="612" spans="1:101" ht="21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8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</row>
    <row r="613" spans="1:101" ht="21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</row>
    <row r="614" spans="1:101" ht="21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</row>
    <row r="615" spans="1:101" ht="21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</row>
    <row r="616" spans="1:101" ht="21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</row>
    <row r="617" spans="1:101" ht="21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</row>
    <row r="618" spans="1:101" ht="21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8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</row>
    <row r="619" spans="1:101" ht="21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</row>
    <row r="620" spans="1:101" ht="21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8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</row>
    <row r="621" spans="1:101" ht="21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</row>
    <row r="622" spans="1:101" ht="21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8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</row>
    <row r="623" spans="1:101" ht="21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</row>
    <row r="624" spans="1:101" ht="21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8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</row>
    <row r="625" spans="1:101" ht="21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</row>
    <row r="626" spans="1:101" ht="21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</row>
    <row r="627" spans="1:101" ht="21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</row>
    <row r="628" spans="1:101" ht="21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</row>
    <row r="629" spans="1:101" ht="21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</row>
    <row r="630" spans="1:101" ht="21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8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</row>
    <row r="631" spans="1:101" ht="21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</row>
    <row r="632" spans="1:101" ht="21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</row>
    <row r="633" spans="1:101" ht="21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</row>
    <row r="634" spans="1:101" ht="21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</row>
    <row r="635" spans="1:101" ht="21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</row>
    <row r="636" spans="1:101" ht="21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8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</row>
    <row r="637" spans="1:101" ht="21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</row>
    <row r="638" spans="1:101" ht="21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8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</row>
    <row r="639" spans="1:101" ht="21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</row>
    <row r="640" spans="1:101" ht="21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8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</row>
    <row r="641" spans="1:101" ht="21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</row>
    <row r="642" spans="1:101" ht="21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8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</row>
    <row r="643" spans="1:101" ht="21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</row>
    <row r="644" spans="1:101" ht="21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8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</row>
    <row r="645" spans="1:101" ht="21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</row>
    <row r="646" spans="1:101" ht="21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</row>
    <row r="647" spans="1:101" ht="21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</row>
    <row r="648" spans="1:101" ht="21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8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</row>
    <row r="649" spans="1:101" ht="21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</row>
    <row r="650" spans="1:101" ht="21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</row>
    <row r="651" spans="1:101" ht="21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</row>
    <row r="652" spans="1:101" ht="21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</row>
    <row r="653" spans="1:101" ht="21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</row>
    <row r="654" spans="1:101" ht="21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8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</row>
    <row r="655" spans="1:101" ht="21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</row>
    <row r="656" spans="1:101" ht="21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8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</row>
    <row r="657" spans="1:101" ht="21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</row>
    <row r="658" spans="1:101" ht="21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8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</row>
    <row r="659" spans="1:101" ht="21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</row>
    <row r="660" spans="1:101" ht="21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8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</row>
    <row r="661" spans="1:101" ht="21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</row>
    <row r="662" spans="1:101" ht="21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8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</row>
    <row r="663" spans="1:101" ht="21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</row>
    <row r="664" spans="1:101" ht="21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</row>
    <row r="665" spans="1:101" ht="21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</row>
    <row r="666" spans="1:101" ht="21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8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</row>
    <row r="667" spans="1:101" ht="21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</row>
    <row r="668" spans="1:101" ht="21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</row>
    <row r="669" spans="1:101" ht="21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</row>
    <row r="670" spans="1:101" ht="21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</row>
    <row r="671" spans="1:101" ht="21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</row>
    <row r="672" spans="1:101" ht="21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8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</row>
    <row r="673" spans="1:101" ht="21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</row>
    <row r="674" spans="1:101" ht="21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8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</row>
    <row r="675" spans="1:101" ht="21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</row>
    <row r="676" spans="1:101" ht="21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8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</row>
    <row r="677" spans="1:101" ht="21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</row>
    <row r="678" spans="1:101" ht="21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8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</row>
    <row r="679" spans="1:101" ht="21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</row>
    <row r="680" spans="1:101" ht="21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</row>
    <row r="681" spans="1:101" ht="21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</row>
    <row r="682" spans="1:101" ht="21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</row>
    <row r="683" spans="1:101" ht="21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</row>
    <row r="684" spans="1:101" ht="21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</row>
    <row r="685" spans="1:101" ht="21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</row>
    <row r="686" spans="1:101" ht="21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</row>
    <row r="687" spans="1:101" ht="21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</row>
    <row r="688" spans="1:101" ht="21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8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</row>
    <row r="689" spans="1:101" ht="21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</row>
    <row r="690" spans="1:101" ht="21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8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</row>
    <row r="691" spans="1:101" ht="21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</row>
    <row r="692" spans="1:101" ht="21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</row>
    <row r="693" spans="1:101" ht="21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</row>
    <row r="694" spans="1:101" ht="21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</row>
    <row r="695" spans="1:101" ht="21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</row>
    <row r="696" spans="1:101" ht="21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</row>
    <row r="697" spans="1:101" ht="21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</row>
    <row r="698" spans="1:101" ht="21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</row>
    <row r="699" spans="1:101" ht="21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</row>
    <row r="700" spans="1:101" ht="21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8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</row>
    <row r="701" spans="1:101" ht="21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</row>
    <row r="702" spans="1:101" ht="21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8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</row>
    <row r="703" spans="1:101" ht="21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</row>
    <row r="704" spans="1:101" ht="21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</row>
    <row r="705" spans="1:101" ht="21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</row>
    <row r="706" spans="1:101" ht="21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</row>
    <row r="707" spans="1:101" ht="21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</row>
    <row r="708" spans="1:101" ht="21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</row>
    <row r="709" spans="1:101" ht="21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</row>
    <row r="710" spans="1:101" ht="21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</row>
    <row r="711" spans="1:101" ht="21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</row>
    <row r="712" spans="1:101" ht="21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</row>
    <row r="713" spans="1:101" ht="21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</row>
    <row r="714" spans="1:101" ht="21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</row>
    <row r="715" spans="1:101" ht="21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</row>
    <row r="716" spans="1:101" ht="21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</row>
    <row r="717" spans="1:101" ht="21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</row>
    <row r="718" spans="1:101" ht="21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</row>
    <row r="719" spans="1:101" ht="21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</row>
    <row r="720" spans="1:101" ht="21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</row>
    <row r="721" spans="1:101" ht="21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</row>
    <row r="722" spans="1:101" ht="21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</row>
    <row r="723" spans="1:101" ht="21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</row>
    <row r="724" spans="1:101" ht="21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</row>
    <row r="725" spans="1:101" ht="21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</row>
    <row r="726" spans="1:101" ht="21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</row>
    <row r="727" spans="1:101" ht="21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</row>
    <row r="728" spans="1:101" ht="21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</row>
    <row r="729" spans="1:101" ht="21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</row>
    <row r="730" spans="1:101" ht="21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</row>
    <row r="731" spans="1:101" ht="21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</row>
    <row r="732" spans="1:101" ht="21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</row>
    <row r="733" spans="1:101" ht="21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</row>
    <row r="734" spans="1:101" ht="21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</row>
    <row r="735" spans="1:101" ht="21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</row>
    <row r="736" spans="1:101" ht="21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8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</row>
    <row r="737" spans="1:101" ht="21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</row>
    <row r="738" spans="1:101" ht="21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8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</row>
    <row r="739" spans="1:101" ht="21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</row>
    <row r="740" spans="1:101" ht="21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8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</row>
    <row r="741" spans="1:101" ht="21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</row>
    <row r="742" spans="1:101" ht="21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8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</row>
    <row r="743" spans="1:101" ht="21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</row>
    <row r="744" spans="1:101" ht="21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8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</row>
    <row r="745" spans="1:101" ht="21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</row>
    <row r="746" spans="1:101" ht="21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</row>
    <row r="747" spans="1:101" ht="21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</row>
    <row r="748" spans="1:101" ht="21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8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</row>
    <row r="749" spans="1:101" ht="21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</row>
    <row r="750" spans="1:101" ht="21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</row>
    <row r="751" spans="1:101" ht="21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</row>
    <row r="752" spans="1:101" ht="21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</row>
    <row r="753" spans="1:101" ht="21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</row>
    <row r="754" spans="1:101" ht="21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</row>
    <row r="755" spans="1:101" ht="21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</row>
    <row r="756" spans="1:101" ht="21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</row>
    <row r="757" spans="1:101" ht="21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</row>
    <row r="758" spans="1:101" ht="21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8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</row>
    <row r="759" spans="1:101" ht="21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</row>
    <row r="760" spans="1:101" ht="21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</row>
    <row r="761" spans="1:101" ht="21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</row>
    <row r="762" spans="1:101" ht="21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</row>
    <row r="763" spans="1:101" ht="21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</row>
    <row r="764" spans="1:101" ht="21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8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</row>
    <row r="765" spans="1:101" ht="21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</row>
    <row r="766" spans="1:101" ht="21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</row>
    <row r="767" spans="1:101" ht="21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</row>
    <row r="768" spans="1:101" ht="21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8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</row>
    <row r="769" spans="1:101" ht="21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</row>
    <row r="770" spans="1:101" ht="21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8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</row>
    <row r="771" spans="1:101" ht="21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</row>
    <row r="772" spans="1:101" ht="21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</row>
    <row r="773" spans="1:101" ht="21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</row>
    <row r="774" spans="1:101" ht="21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</row>
    <row r="775" spans="1:101" ht="21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</row>
    <row r="776" spans="1:101" ht="21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8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</row>
    <row r="777" spans="1:101" ht="21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</row>
    <row r="778" spans="1:101" ht="21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8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</row>
    <row r="779" spans="1:101" ht="21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</row>
    <row r="780" spans="1:101" ht="21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8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</row>
    <row r="781" spans="1:101" ht="21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</row>
    <row r="782" spans="1:101" ht="21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8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</row>
    <row r="783" spans="1:101" ht="21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</row>
    <row r="784" spans="1:101" ht="21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</row>
    <row r="785" spans="1:101" ht="21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</row>
    <row r="786" spans="1:101" ht="21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</row>
    <row r="787" spans="1:101" ht="21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</row>
    <row r="788" spans="1:101" ht="21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8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</row>
    <row r="789" spans="1:101" ht="21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</row>
    <row r="790" spans="1:101" ht="21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8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</row>
    <row r="791" spans="1:101" ht="21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</row>
    <row r="792" spans="1:101" ht="21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8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</row>
    <row r="793" spans="1:101" ht="21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</row>
    <row r="794" spans="1:101" ht="21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</row>
    <row r="795" spans="1:101" ht="21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</row>
    <row r="796" spans="1:101" ht="21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</row>
    <row r="797" spans="1:101" ht="21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</row>
    <row r="798" spans="1:101" ht="21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</row>
    <row r="799" spans="1:101" ht="21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</row>
    <row r="800" spans="1:101" ht="21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</row>
    <row r="801" spans="1:101" ht="21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</row>
    <row r="802" spans="1:101" ht="21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</row>
    <row r="803" spans="1:101" ht="21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</row>
    <row r="804" spans="1:101" ht="21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</row>
    <row r="805" spans="1:101" ht="21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</row>
    <row r="806" spans="1:101" ht="21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</row>
    <row r="807" spans="1:101" ht="21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</row>
    <row r="808" spans="1:101" ht="21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</row>
    <row r="809" spans="1:101" ht="21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</row>
    <row r="810" spans="1:101" ht="21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8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</row>
    <row r="811" spans="1:101" ht="21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</row>
    <row r="812" spans="1:101" ht="21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8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</row>
    <row r="813" spans="1:101" ht="21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</row>
    <row r="814" spans="1:101" ht="21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8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</row>
    <row r="815" spans="1:101" ht="21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</row>
    <row r="816" spans="1:101" ht="21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8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</row>
    <row r="817" spans="1:101" ht="21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</row>
    <row r="818" spans="1:101" ht="21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8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</row>
    <row r="819" spans="1:101" ht="21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</row>
    <row r="820" spans="1:101" ht="21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8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</row>
    <row r="821" spans="1:101" ht="21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</row>
    <row r="822" spans="1:101" ht="21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8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</row>
    <row r="823" spans="1:101" ht="21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</row>
    <row r="824" spans="1:101" ht="21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8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</row>
    <row r="825" spans="1:101" ht="21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</row>
    <row r="826" spans="1:101" ht="21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8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</row>
    <row r="827" spans="1:101" ht="21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</row>
    <row r="828" spans="1:101" ht="21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8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</row>
    <row r="829" spans="1:101" ht="21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</row>
    <row r="830" spans="1:101" ht="21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8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</row>
    <row r="831" spans="1:101" ht="21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</row>
    <row r="832" spans="1:101" ht="21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8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</row>
    <row r="833" spans="1:101" ht="21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</row>
    <row r="834" spans="1:101" ht="21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8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</row>
    <row r="835" spans="1:101" ht="21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</row>
    <row r="836" spans="1:101" ht="21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8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</row>
    <row r="837" spans="1:101" ht="21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</row>
    <row r="838" spans="1:101" ht="21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8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</row>
    <row r="839" spans="1:101" ht="21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</row>
    <row r="840" spans="1:101" ht="21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8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</row>
    <row r="841" spans="1:101" ht="21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</row>
    <row r="842" spans="1:101" ht="21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8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</row>
    <row r="843" spans="1:101" ht="21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</row>
    <row r="844" spans="1:101" ht="21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8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</row>
    <row r="845" spans="1:101" ht="21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</row>
    <row r="846" spans="1:101" ht="21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8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</row>
    <row r="847" spans="1:101" ht="21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</row>
    <row r="848" spans="1:101" ht="21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</row>
    <row r="849" spans="1:101" ht="21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</row>
    <row r="850" spans="1:101" ht="21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</row>
    <row r="851" spans="1:101" ht="21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</row>
    <row r="852" spans="1:101" ht="21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</row>
    <row r="853" spans="1:101" ht="21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</row>
    <row r="854" spans="1:101" ht="21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</row>
    <row r="855" spans="1:101" ht="21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</row>
    <row r="856" spans="1:101" ht="21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</row>
    <row r="857" spans="1:101" ht="21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</row>
    <row r="858" spans="1:101" ht="21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</row>
    <row r="859" spans="1:101" ht="21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</row>
    <row r="860" spans="1:101" ht="21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</row>
    <row r="861" spans="1:101" ht="21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</row>
    <row r="862" spans="1:101" ht="21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</row>
    <row r="863" spans="1:101" ht="21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</row>
    <row r="864" spans="1:101" ht="21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</row>
    <row r="865" spans="1:101" ht="21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</row>
    <row r="866" spans="1:101" ht="21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</row>
    <row r="867" spans="1:101" ht="21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</row>
    <row r="868" spans="1:101" ht="21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</row>
    <row r="869" spans="1:101" ht="21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</row>
    <row r="870" spans="1:101" ht="21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</row>
    <row r="871" spans="1:101" ht="21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</row>
    <row r="872" spans="1:101" ht="21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</row>
    <row r="873" spans="1:101" ht="21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</row>
    <row r="874" spans="1:101" ht="21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</row>
    <row r="875" spans="1:101" ht="21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</row>
    <row r="876" spans="1:101" ht="21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</row>
    <row r="877" spans="1:101" ht="21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</row>
    <row r="878" spans="1:101" ht="21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</row>
    <row r="879" spans="1:101" ht="21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</row>
    <row r="880" spans="1:101" ht="21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</row>
    <row r="881" spans="1:101" ht="21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</row>
    <row r="882" spans="1:101" ht="21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</row>
    <row r="883" spans="1:101" ht="21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</row>
    <row r="884" spans="1:101" ht="21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</row>
    <row r="885" spans="1:101" ht="21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</row>
    <row r="886" spans="1:101" ht="21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</row>
    <row r="887" spans="1:101" ht="21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</row>
    <row r="888" spans="1:101" ht="21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</row>
    <row r="889" spans="1:101" ht="21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</row>
    <row r="890" spans="1:101" ht="21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</row>
    <row r="891" spans="1:101" ht="21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</row>
    <row r="892" spans="1:101" ht="21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</row>
    <row r="893" spans="1:101" ht="21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</row>
    <row r="894" spans="1:101" ht="21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</row>
    <row r="895" spans="1:101" ht="21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</row>
    <row r="896" spans="1:101" ht="21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</row>
    <row r="897" spans="1:101" ht="21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</row>
    <row r="898" spans="1:101" ht="21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</row>
    <row r="899" spans="1:101" ht="21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</row>
    <row r="900" spans="1:101" ht="21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8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</row>
    <row r="901" spans="1:101" ht="21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</row>
    <row r="902" spans="1:101" ht="21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</row>
    <row r="903" spans="1:101" ht="21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</row>
    <row r="904" spans="1:101" ht="21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</row>
    <row r="905" spans="1:101" ht="21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</row>
    <row r="906" spans="1:101" ht="21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</row>
    <row r="907" spans="1:101" ht="21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</row>
    <row r="908" spans="1:101" ht="21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</row>
    <row r="909" spans="1:101" ht="21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</row>
    <row r="910" spans="1:101" ht="21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</row>
    <row r="911" spans="1:101" ht="21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</row>
    <row r="912" spans="1:101" ht="21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</row>
    <row r="913" spans="1:101" ht="21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</row>
    <row r="914" spans="1:101" ht="21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</row>
    <row r="915" spans="1:101" ht="21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</row>
    <row r="916" spans="1:101" ht="21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</row>
    <row r="917" spans="1:101" ht="21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</row>
    <row r="918" spans="1:101" ht="21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</row>
    <row r="919" spans="1:101" ht="21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</row>
    <row r="920" spans="1:101" ht="21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</row>
    <row r="921" spans="1:101" ht="21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</row>
    <row r="922" spans="1:101" ht="21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</row>
    <row r="923" spans="1:101" ht="21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</row>
    <row r="924" spans="1:101" ht="21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</row>
    <row r="925" spans="1:101" ht="21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</row>
    <row r="926" spans="1:101" ht="21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</row>
    <row r="927" spans="1:101" ht="21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</row>
    <row r="928" spans="1:101" ht="21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</row>
    <row r="929" spans="1:101" ht="21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</row>
    <row r="930" spans="1:101" ht="21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</row>
    <row r="931" spans="1:101" ht="21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</row>
    <row r="932" spans="1:101" ht="21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</row>
    <row r="933" spans="1:101" ht="21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</row>
    <row r="934" spans="1:101" ht="21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</row>
    <row r="935" spans="1:101" ht="21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</row>
    <row r="936" spans="1:101" ht="21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8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</row>
    <row r="937" spans="1:101" ht="21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</row>
    <row r="938" spans="1:101" ht="21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8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</row>
    <row r="939" spans="1:101" ht="21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</row>
    <row r="940" spans="1:101" ht="21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8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</row>
    <row r="941" spans="1:101" ht="21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</row>
    <row r="942" spans="1:101" ht="21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8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</row>
    <row r="943" spans="1:101" ht="21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</row>
    <row r="944" spans="1:101" ht="21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8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</row>
    <row r="945" spans="1:101" ht="21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</row>
    <row r="946" spans="1:101" ht="21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8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</row>
    <row r="947" spans="1:101" ht="21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</row>
    <row r="948" spans="1:101" ht="21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8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</row>
    <row r="949" spans="1:101" ht="21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</row>
    <row r="950" spans="1:101" ht="21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</row>
    <row r="951" spans="1:101" ht="21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</row>
    <row r="952" spans="1:101" ht="21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</row>
    <row r="953" spans="1:101" ht="21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</row>
    <row r="954" spans="1:101" ht="21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</row>
    <row r="955" spans="1:101" ht="21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</row>
    <row r="956" spans="1:101" ht="21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</row>
    <row r="957" spans="1:101" ht="21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</row>
    <row r="958" spans="1:101" ht="21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</row>
    <row r="959" spans="1:101" ht="21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</row>
    <row r="960" spans="1:101" ht="21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</row>
    <row r="961" spans="1:101" ht="21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</row>
    <row r="962" spans="1:101" ht="21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</row>
    <row r="963" spans="1:101" ht="21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</row>
    <row r="964" spans="1:101" ht="21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</row>
    <row r="965" spans="1:101" ht="21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</row>
    <row r="966" spans="1:101" ht="21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</row>
    <row r="967" spans="1:101" ht="21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</row>
    <row r="968" spans="1:101" ht="21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</row>
    <row r="969" spans="1:101" ht="21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</row>
    <row r="970" spans="1:101" ht="21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</row>
    <row r="971" spans="1:101" ht="21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</row>
    <row r="972" spans="1:101" ht="21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</row>
    <row r="973" spans="1:101" ht="21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</row>
    <row r="974" spans="1:101" ht="21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8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</row>
    <row r="975" spans="1:101" ht="21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</row>
    <row r="976" spans="1:101" ht="21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8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</row>
    <row r="977" spans="1:101" ht="21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</row>
    <row r="978" spans="1:101" ht="21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8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</row>
    <row r="979" spans="1:101" ht="21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</row>
    <row r="980" spans="1:101" ht="21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8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</row>
    <row r="981" spans="1:101" ht="21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</row>
    <row r="982" spans="1:101" ht="21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8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</row>
    <row r="983" spans="1:101" ht="21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</row>
    <row r="984" spans="1:101" ht="21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8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</row>
    <row r="985" spans="1:101" ht="21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</row>
    <row r="986" spans="1:101" ht="21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</row>
    <row r="987" spans="1:101" ht="21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</row>
    <row r="988" spans="1:101" ht="21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</row>
    <row r="989" spans="1:101" ht="21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</row>
    <row r="990" spans="1:101" ht="21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</row>
    <row r="991" spans="1:101" ht="21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</row>
    <row r="992" spans="1:101" ht="21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</row>
    <row r="993" spans="1:101" ht="21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</row>
    <row r="994" spans="1:101" ht="21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</row>
    <row r="995" spans="1:101" ht="21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</row>
    <row r="996" spans="1:101" ht="21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</row>
    <row r="997" spans="1:101" ht="21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</row>
    <row r="998" spans="1:101" ht="21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8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</row>
    <row r="999" spans="1:101" ht="21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</row>
    <row r="1000" spans="1:101" ht="21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8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</row>
    <row r="1001" spans="1:101" ht="21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8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</row>
    <row r="1002" spans="1:101" ht="21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8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</row>
    <row r="1003" spans="1:101" ht="21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8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</row>
    <row r="1004" spans="1:101" ht="21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8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</row>
    <row r="1005" spans="1:101" ht="21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8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</row>
    <row r="1006" spans="1:101" ht="21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8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</row>
    <row r="1007" spans="1:101" ht="21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8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</row>
    <row r="1008" spans="1:101" ht="21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8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</row>
    <row r="1009" spans="1:101" ht="21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8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</row>
    <row r="1010" spans="1:101" ht="21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8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</row>
    <row r="1011" spans="1:101" ht="21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8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</row>
    <row r="1012" spans="1:101" ht="21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8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</row>
    <row r="1013" spans="1:101" ht="21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8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</row>
    <row r="1014" spans="1:101" ht="21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8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</row>
    <row r="1015" spans="1:101" ht="21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8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</row>
    <row r="1016" spans="1:101" ht="21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8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</row>
    <row r="1017" spans="1:101" ht="21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8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</row>
    <row r="1018" spans="1:101" ht="21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8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</row>
    <row r="1019" spans="1:101" ht="21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8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</row>
    <row r="1020" spans="1:101" ht="21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8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</row>
    <row r="1021" spans="1:101" ht="21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8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</row>
    <row r="1022" spans="1:101" ht="21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8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</row>
    <row r="1023" spans="1:101" ht="21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8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</row>
    <row r="1024" spans="1:101" ht="21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8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</row>
    <row r="1025" spans="1:101" ht="21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8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</row>
    <row r="1026" spans="1:101" ht="21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8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</row>
    <row r="1027" spans="1:101" ht="21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8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</row>
    <row r="1028" spans="1:101" ht="21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8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</row>
    <row r="1029" spans="1:101" ht="21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8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</row>
    <row r="1030" spans="1:101" ht="21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8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</row>
    <row r="1031" spans="1:101" ht="21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8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</row>
    <row r="1032" spans="1:101" ht="21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8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</row>
    <row r="1033" spans="1:101" ht="21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8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</row>
    <row r="1034" spans="1:101" ht="21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8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</row>
    <row r="1035" spans="1:101" ht="21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8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</row>
    <row r="1036" spans="1:101" ht="21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8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</row>
    <row r="1037" spans="1:101" ht="21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8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</row>
    <row r="1038" spans="1:101" ht="21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8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</row>
    <row r="1039" spans="1:101" ht="21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8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</row>
    <row r="1040" spans="1:101" ht="21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8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</row>
    <row r="1041" spans="1:101" ht="21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8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</row>
    <row r="1042" spans="1:101" ht="21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8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</row>
    <row r="1043" spans="1:101" ht="21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8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</row>
    <row r="1044" spans="1:101" ht="21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8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</row>
    <row r="1045" spans="1:101" ht="21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8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</row>
    <row r="1046" spans="1:101" ht="21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8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</row>
    <row r="1047" spans="1:101" ht="21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8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</row>
    <row r="1048" spans="1:101" ht="21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8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</row>
    <row r="1049" spans="1:101" ht="21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8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</row>
    <row r="1050" spans="1:101" ht="21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</row>
    <row r="1051" spans="1:101" ht="21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</row>
    <row r="1052" spans="1:101" ht="21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</row>
    <row r="1053" spans="1:101" ht="21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</row>
    <row r="1054" spans="1:101" ht="21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</row>
    <row r="1055" spans="1:101" ht="21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</row>
    <row r="1056" spans="1:101" ht="21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</row>
    <row r="1057" spans="1:101" ht="21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</row>
    <row r="1058" spans="1:101" ht="21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</row>
    <row r="1059" spans="1:101" ht="21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</row>
    <row r="1060" spans="1:101" ht="21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</row>
    <row r="1061" spans="1:101" ht="21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</row>
    <row r="1062" spans="1:101" ht="21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8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</row>
    <row r="1063" spans="1:101" ht="21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8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</row>
    <row r="1064" spans="1:101" ht="21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8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</row>
    <row r="1065" spans="1:101" ht="21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8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</row>
    <row r="1066" spans="1:101" ht="21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8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</row>
    <row r="1067" spans="1:101" ht="21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8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</row>
    <row r="1068" spans="1:101" ht="21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8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</row>
    <row r="1069" spans="1:101" ht="21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8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</row>
    <row r="1070" spans="1:101" ht="21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8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</row>
    <row r="1071" spans="1:101" ht="21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8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</row>
    <row r="1072" spans="1:101" ht="21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8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</row>
    <row r="1073" spans="1:101" ht="21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8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</row>
    <row r="1074" spans="1:101" ht="21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8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</row>
    <row r="1075" spans="1:101" ht="21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8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</row>
    <row r="1076" spans="1:101" ht="21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8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</row>
    <row r="1077" spans="1:101" ht="21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8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</row>
    <row r="1078" spans="1:101" ht="21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8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</row>
    <row r="1079" spans="1:101" ht="21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8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</row>
    <row r="1080" spans="1:101" ht="21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8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</row>
    <row r="1081" spans="1:101" ht="21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8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</row>
    <row r="1082" spans="1:101" ht="21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8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</row>
    <row r="1083" spans="1:101" ht="21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8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</row>
    <row r="1084" spans="1:101" ht="21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8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</row>
    <row r="1085" spans="1:101" ht="21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8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</row>
    <row r="1086" spans="1:101" ht="21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8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</row>
    <row r="1087" spans="1:101" ht="21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8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</row>
    <row r="1088" spans="1:101" ht="21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8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</row>
    <row r="1089" spans="1:101" ht="21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8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</row>
    <row r="1090" spans="1:101" ht="21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8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</row>
    <row r="1091" spans="1:101" ht="21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8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</row>
    <row r="1092" spans="1:101" ht="21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8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</row>
    <row r="1093" spans="1:101" ht="21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8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</row>
    <row r="1094" spans="1:101" ht="21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8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</row>
    <row r="1095" spans="1:101" ht="21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8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</row>
    <row r="1096" spans="1:101" ht="21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8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</row>
    <row r="1097" spans="1:101" ht="21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8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</row>
    <row r="1098" spans="1:101" ht="21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8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</row>
    <row r="1099" spans="1:101" ht="21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8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</row>
    <row r="1100" spans="1:101" ht="21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8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</row>
    <row r="1101" spans="1:101" ht="21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8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</row>
    <row r="1102" spans="1:101" ht="21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8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</row>
    <row r="1103" spans="1:101" ht="21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8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</row>
    <row r="1104" spans="1:101" ht="21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8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</row>
    <row r="1105" spans="1:101" ht="21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8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</row>
    <row r="1106" spans="1:101" ht="21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8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</row>
    <row r="1107" spans="1:101" ht="21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8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</row>
    <row r="1108" spans="1:101" ht="21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8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</row>
    <row r="1109" spans="1:101" ht="21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8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</row>
    <row r="1110" spans="1:101" ht="21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8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</row>
    <row r="1111" spans="1:101" ht="21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8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</row>
    <row r="1112" spans="1:101" ht="21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8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</row>
    <row r="1113" spans="1:101" ht="21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8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</row>
    <row r="1114" spans="1:101" ht="21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8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</row>
    <row r="1115" spans="1:101" ht="21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8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</row>
    <row r="1116" spans="1:101" ht="21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8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</row>
    <row r="1117" spans="1:101" ht="21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8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</row>
    <row r="1118" spans="1:101" ht="21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8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</row>
    <row r="1119" spans="1:101" ht="21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8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</row>
    <row r="1120" spans="1:101" ht="21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8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</row>
    <row r="1121" spans="1:101" ht="21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8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</row>
    <row r="1122" spans="1:101" ht="21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8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</row>
    <row r="1123" spans="1:101" ht="21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8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</row>
    <row r="1124" spans="1:101" ht="21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8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</row>
    <row r="1125" spans="1:101" ht="21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8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</row>
    <row r="1126" spans="1:101" ht="21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8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</row>
    <row r="1127" spans="1:101" ht="21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8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</row>
    <row r="1128" spans="1:101" ht="21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8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</row>
    <row r="1129" spans="1:101" ht="21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8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</row>
    <row r="1130" spans="1:101" ht="21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8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</row>
    <row r="1131" spans="1:101" ht="21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8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</row>
    <row r="1132" spans="1:101" ht="21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8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</row>
    <row r="1133" spans="1:101" ht="21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8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</row>
    <row r="1134" spans="1:101" ht="21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8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</row>
    <row r="1135" spans="1:101" ht="21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8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</row>
    <row r="1136" spans="1:101" ht="21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8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</row>
    <row r="1137" spans="1:101" ht="21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8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</row>
    <row r="1138" spans="1:101" ht="21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8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</row>
    <row r="1139" spans="1:101" ht="21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8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</row>
    <row r="1140" spans="1:101" ht="21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8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</row>
    <row r="1141" spans="1:101" ht="21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8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</row>
    <row r="1142" spans="1:101" ht="21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8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</row>
    <row r="1143" spans="1:101" ht="21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8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</row>
    <row r="1144" spans="1:101" ht="21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8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</row>
    <row r="1145" spans="1:101" ht="21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8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</row>
    <row r="1146" spans="1:101" ht="21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8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</row>
    <row r="1147" spans="1:101" ht="21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8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</row>
    <row r="1148" spans="1:101" ht="21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8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</row>
    <row r="1149" spans="1:101" ht="21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8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</row>
    <row r="1150" spans="1:101" ht="21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8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</row>
    <row r="1151" spans="1:101" ht="21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8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</row>
    <row r="1152" spans="1:101" ht="21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8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</row>
    <row r="1153" spans="1:101" ht="21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8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</row>
    <row r="1154" spans="1:101" ht="21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8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</row>
    <row r="1155" spans="1:101" ht="21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8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</row>
    <row r="1156" spans="1:101" ht="21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8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</row>
    <row r="1157" spans="1:101" ht="21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8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</row>
    <row r="1158" spans="1:101" ht="21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8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</row>
    <row r="1159" spans="1:101" ht="21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8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</row>
    <row r="1160" spans="1:101" ht="21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8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</row>
    <row r="1161" spans="1:101" ht="21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8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</row>
    <row r="1162" spans="1:101" ht="21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8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</row>
    <row r="1163" spans="1:101" ht="21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8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</row>
    <row r="1164" spans="1:101" ht="21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8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</row>
    <row r="1165" spans="1:101" ht="21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8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</row>
    <row r="1166" spans="1:101" ht="21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8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</row>
    <row r="1167" spans="1:101" ht="21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8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</row>
    <row r="1168" spans="1:101" ht="21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8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</row>
    <row r="1169" spans="1:101" ht="21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8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</row>
    <row r="1170" spans="1:101" ht="21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8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</row>
    <row r="1171" spans="1:101" ht="21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8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</row>
    <row r="1172" spans="1:101" ht="21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8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</row>
    <row r="1173" spans="1:101" ht="21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8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</row>
    <row r="1174" spans="1:101" ht="21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8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</row>
    <row r="1175" spans="1:101" ht="21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8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</row>
    <row r="1176" spans="1:101" ht="21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8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</row>
    <row r="1177" spans="1:101" ht="21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8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</row>
    <row r="1178" spans="1:101" ht="21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8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</row>
    <row r="1179" spans="1:101" ht="21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8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</row>
    <row r="1180" spans="1:101" ht="21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8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</row>
    <row r="1181" spans="1:101" ht="21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8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</row>
    <row r="1182" spans="1:101" ht="21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8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</row>
    <row r="1183" spans="1:101" ht="21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8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</row>
    <row r="1184" spans="1:101" ht="21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8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</row>
    <row r="1185" spans="1:101" ht="21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8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</row>
    <row r="1186" spans="1:101" ht="21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8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</row>
    <row r="1187" spans="1:101" ht="21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8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</row>
    <row r="1188" spans="1:101" ht="21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8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</row>
    <row r="1189" spans="1:101" ht="21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8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</row>
    <row r="1190" spans="1:101" ht="21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8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</row>
    <row r="1191" spans="1:101" ht="21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8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</row>
    <row r="1192" spans="1:101" ht="21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8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</row>
    <row r="1193" spans="1:101" ht="21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8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</row>
    <row r="1194" spans="1:101" ht="21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8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</row>
    <row r="1195" spans="1:101" ht="21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8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</row>
    <row r="1196" spans="1:101" ht="21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8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</row>
    <row r="1197" spans="1:101" ht="21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8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</row>
    <row r="1198" spans="1:101" ht="21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8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</row>
    <row r="1199" spans="1:101" ht="21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8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</row>
    <row r="1200" spans="1:101" ht="21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8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</row>
    <row r="1201" spans="1:101" ht="21" customHeight="1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8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</row>
    <row r="1202" spans="1:101" ht="21" customHeight="1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8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</row>
    <row r="1203" spans="1:101" ht="21" customHeight="1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8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</row>
    <row r="1204" spans="1:101" ht="21" customHeight="1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8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</row>
    <row r="1205" spans="1:101" ht="21" customHeight="1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8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</row>
    <row r="1206" spans="1:101" ht="21" customHeight="1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8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</row>
    <row r="1207" spans="1:101" ht="21" customHeight="1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8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</row>
    <row r="1208" spans="1:101" ht="21" customHeight="1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8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</row>
    <row r="1209" spans="1:101" ht="21" customHeight="1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8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</row>
    <row r="1210" spans="1:101" ht="21" customHeight="1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8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</row>
    <row r="1211" spans="1:101" ht="21" customHeight="1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8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</row>
    <row r="1212" spans="1:101" ht="21" customHeight="1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8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  <c r="CW1212" s="2"/>
    </row>
    <row r="1213" spans="1:101" ht="21" customHeight="1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8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  <c r="CW1213" s="2"/>
    </row>
    <row r="1214" spans="1:101" ht="21" customHeight="1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8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  <c r="CW1214" s="2"/>
    </row>
    <row r="1215" spans="1:101" ht="21" customHeigh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8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  <c r="CV1215" s="2"/>
      <c r="CW1215" s="2"/>
    </row>
    <row r="1216" spans="1:101" ht="21" customHeight="1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8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</row>
    <row r="1217" spans="1:101" ht="21" customHeight="1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8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  <c r="CW1217" s="2"/>
    </row>
    <row r="1218" spans="1:101" ht="21" customHeight="1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8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</row>
    <row r="1219" spans="1:101" ht="21" customHeight="1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8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</row>
    <row r="1220" spans="1:101" ht="21" customHeight="1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8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</row>
    <row r="1221" spans="1:101" ht="21" customHeight="1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8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</row>
    <row r="1222" spans="1:101" ht="21" customHeight="1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8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</row>
    <row r="1223" spans="1:101" ht="21" customHeight="1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8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</row>
    <row r="1224" spans="1:101" ht="21" customHeight="1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8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</row>
    <row r="1225" spans="1:101" ht="21" customHeight="1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8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  <c r="CW1225" s="2"/>
    </row>
    <row r="1226" spans="1:101" ht="21" customHeight="1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8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  <c r="CW1226" s="2"/>
    </row>
    <row r="1227" spans="1:101" ht="21" customHeight="1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8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  <c r="CW1227" s="2"/>
    </row>
    <row r="1228" spans="1:101" ht="21" customHeight="1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8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</row>
    <row r="1229" spans="1:101" ht="21" customHeight="1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8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  <c r="CW1229" s="2"/>
    </row>
    <row r="1230" spans="1:101" ht="21" customHeight="1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8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  <c r="CW1230" s="2"/>
    </row>
    <row r="1231" spans="1:101" ht="21" customHeight="1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8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  <c r="CW1231" s="2"/>
    </row>
    <row r="1232" spans="1:101" ht="21" customHeight="1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8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  <c r="CW1232" s="2"/>
    </row>
    <row r="1233" spans="1:101" ht="21" customHeight="1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8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</row>
    <row r="1234" spans="1:101" ht="21" customHeight="1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8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</row>
    <row r="1235" spans="1:101" ht="21" customHeight="1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8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</row>
    <row r="1236" spans="1:101" ht="21" customHeight="1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8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</row>
    <row r="1237" spans="1:101" ht="21" customHeight="1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8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</row>
    <row r="1238" spans="1:101" ht="21" customHeight="1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8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</row>
    <row r="1239" spans="1:101" ht="21" customHeight="1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8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</row>
    <row r="1240" spans="1:101" ht="21" customHeight="1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8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</row>
    <row r="1241" spans="1:101" ht="21" customHeight="1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8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  <c r="CW1241" s="2"/>
    </row>
    <row r="1242" spans="1:101" ht="21" customHeight="1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8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  <c r="CW1242" s="2"/>
    </row>
    <row r="1243" spans="1:101" ht="21" customHeight="1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8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  <c r="CW1243" s="2"/>
    </row>
    <row r="1244" spans="1:101" ht="21" customHeight="1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8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  <c r="CW1244" s="2"/>
    </row>
    <row r="1245" spans="1:101" ht="21" customHeight="1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8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  <c r="CW1245" s="2"/>
    </row>
    <row r="1246" spans="1:101" ht="21" customHeigh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8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</row>
    <row r="1247" spans="1:101" ht="21" customHeight="1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8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  <c r="CW1247" s="2"/>
    </row>
    <row r="1248" spans="1:101" ht="21" customHeight="1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8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  <c r="CW1248" s="2"/>
    </row>
    <row r="1249" spans="1:101" ht="21" customHeight="1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8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  <c r="CW1249" s="2"/>
    </row>
    <row r="1250" spans="1:101" ht="21" customHeight="1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8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  <c r="CW1250" s="2"/>
    </row>
    <row r="1251" spans="1:101" ht="21" customHeight="1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8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  <c r="CW1251" s="2"/>
    </row>
    <row r="1252" spans="1:101" ht="21" customHeight="1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8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  <c r="CW1252" s="2"/>
    </row>
    <row r="1253" spans="1:101" ht="21" customHeight="1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8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  <c r="CW1253" s="2"/>
    </row>
    <row r="1254" spans="1:101" ht="21" customHeight="1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8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  <c r="CW1254" s="2"/>
    </row>
    <row r="1255" spans="1:101" ht="21" customHeight="1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8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  <c r="CW1255" s="2"/>
    </row>
    <row r="1256" spans="1:101" ht="21" customHeight="1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8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  <c r="CW1256" s="2"/>
    </row>
    <row r="1257" spans="1:101" ht="21" customHeight="1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8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</row>
    <row r="1258" spans="1:101" ht="21" customHeight="1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8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  <c r="CW1258" s="2"/>
    </row>
    <row r="1259" spans="1:101" ht="21" customHeight="1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8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  <c r="CW1259" s="2"/>
    </row>
    <row r="1260" spans="1:101" ht="21" customHeight="1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8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  <c r="CW1260" s="2"/>
    </row>
    <row r="1261" spans="1:101" ht="21" customHeight="1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8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  <c r="CW1261" s="2"/>
    </row>
    <row r="1262" spans="1:101" ht="21" customHeight="1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8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  <c r="CW1262" s="2"/>
    </row>
    <row r="1263" spans="1:101" ht="21" customHeight="1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8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  <c r="CW1263" s="2"/>
    </row>
    <row r="1264" spans="1:101" ht="21" customHeight="1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8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  <c r="CW1264" s="2"/>
    </row>
    <row r="1265" spans="1:101" ht="21" customHeight="1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8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</row>
    <row r="1266" spans="1:101" ht="21" customHeight="1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8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  <c r="CW1266" s="2"/>
    </row>
    <row r="1267" spans="1:101" ht="21" customHeight="1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8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  <c r="CW1267" s="2"/>
    </row>
    <row r="1268" spans="1:101" ht="21" customHeight="1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8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  <c r="CW1268" s="2"/>
    </row>
    <row r="1269" spans="1:101" ht="21" customHeight="1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8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  <c r="CW1269" s="2"/>
    </row>
    <row r="1270" spans="1:101" ht="21" customHeight="1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8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</row>
    <row r="1271" spans="1:101" ht="21" customHeight="1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8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</row>
    <row r="1272" spans="1:101" ht="21" customHeight="1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8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</row>
    <row r="1273" spans="1:101" ht="21" customHeight="1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8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</row>
    <row r="1274" spans="1:101" ht="21" customHeight="1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8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</row>
    <row r="1275" spans="1:101" ht="21" customHeight="1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8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  <c r="CW1275" s="2"/>
    </row>
    <row r="1276" spans="1:101" ht="21" customHeight="1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8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  <c r="CW1276" s="2"/>
    </row>
    <row r="1277" spans="1:101" ht="21" customHeigh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8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  <c r="CW1277" s="2"/>
    </row>
    <row r="1278" spans="1:101" ht="21" customHeight="1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8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  <c r="CW1278" s="2"/>
    </row>
    <row r="1279" spans="1:101" ht="21" customHeight="1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8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  <c r="CW1279" s="2"/>
    </row>
    <row r="1280" spans="1:101" ht="21" customHeight="1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8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  <c r="CW1280" s="2"/>
    </row>
    <row r="1281" spans="1:101" ht="21" customHeight="1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8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  <c r="CW1281" s="2"/>
    </row>
    <row r="1282" spans="1:101" ht="21" customHeight="1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8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  <c r="CW1282" s="2"/>
    </row>
    <row r="1283" spans="1:101" ht="21" customHeight="1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8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  <c r="CW1283" s="2"/>
    </row>
    <row r="1284" spans="1:101" ht="21" customHeight="1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8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  <c r="CV1284" s="2"/>
      <c r="CW1284" s="2"/>
    </row>
    <row r="1285" spans="1:101" ht="21" customHeight="1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8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  <c r="CW1285" s="2"/>
    </row>
    <row r="1286" spans="1:101" ht="21" customHeight="1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8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  <c r="CW1286" s="2"/>
    </row>
    <row r="1287" spans="1:101" ht="21" customHeight="1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8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  <c r="CW1287" s="2"/>
    </row>
    <row r="1288" spans="1:101" ht="21" customHeight="1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8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</row>
    <row r="1289" spans="1:101" ht="21" customHeight="1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8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3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  <c r="CW1289" s="2"/>
    </row>
    <row r="1290" spans="1:101" ht="21" customHeight="1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8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3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  <c r="CW1290" s="2"/>
    </row>
    <row r="1291" spans="1:101" ht="21" customHeight="1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8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3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  <c r="CW1291" s="2"/>
    </row>
    <row r="1292" spans="1:101" ht="21" customHeight="1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8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3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  <c r="CW1292" s="2"/>
    </row>
    <row r="1293" spans="1:101" ht="21" customHeight="1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8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3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  <c r="CW1293" s="2"/>
    </row>
    <row r="1294" spans="1:101" ht="21" customHeight="1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8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3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  <c r="CW1294" s="2"/>
    </row>
    <row r="1295" spans="1:101" ht="21" customHeight="1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8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3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  <c r="CW1295" s="2"/>
    </row>
    <row r="1296" spans="1:101" ht="21" customHeight="1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8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3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  <c r="CW1296" s="2"/>
    </row>
    <row r="1297" spans="1:101" ht="21" customHeight="1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8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3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  <c r="CW1297" s="2"/>
    </row>
    <row r="1298" spans="1:101" ht="21" customHeight="1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8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3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  <c r="CW1298" s="2"/>
    </row>
    <row r="1299" spans="1:101" ht="21" customHeight="1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8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3"/>
      <c r="AP1299" s="3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  <c r="CW1299" s="2"/>
    </row>
    <row r="1300" spans="1:101" ht="21" customHeight="1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8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3"/>
      <c r="AP1300" s="3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</row>
    <row r="1301" spans="1:101" ht="21" customHeight="1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8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3"/>
      <c r="AP1301" s="3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</row>
    <row r="1302" spans="1:101" ht="21" customHeight="1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8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3"/>
      <c r="AP1302" s="3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</row>
    <row r="1303" spans="1:101" ht="21" customHeight="1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8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3"/>
      <c r="AP1303" s="3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  <c r="CW1303" s="2"/>
    </row>
    <row r="1304" spans="1:101" ht="21" customHeight="1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8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3"/>
      <c r="AP1304" s="3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  <c r="CW1304" s="2"/>
    </row>
    <row r="1305" spans="1:101" ht="21" customHeight="1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8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3"/>
      <c r="AP1305" s="3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  <c r="CW1305" s="2"/>
    </row>
    <row r="1306" spans="1:101" ht="21" customHeight="1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8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3"/>
      <c r="AP1306" s="3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</row>
    <row r="1307" spans="1:101" ht="21" customHeight="1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8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3"/>
      <c r="AP1307" s="3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</row>
    <row r="1308" spans="1:101" ht="21" customHeigh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8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3"/>
      <c r="AP1308" s="3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</row>
    <row r="1309" spans="1:101" ht="21" customHeight="1" x14ac:dyDescent="0.3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8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3"/>
      <c r="AP1309" s="3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</row>
    <row r="1310" spans="1:101" ht="21" customHeight="1" x14ac:dyDescent="0.3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8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3"/>
      <c r="AP1310" s="3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  <c r="CW1310" s="2"/>
    </row>
    <row r="1311" spans="1:101" ht="21" customHeight="1" x14ac:dyDescent="0.3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8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3"/>
      <c r="AP1311" s="3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  <c r="CV1311" s="2"/>
      <c r="CW1311" s="2"/>
    </row>
    <row r="1312" spans="1:101" ht="21" customHeight="1" x14ac:dyDescent="0.3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8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3"/>
      <c r="AP1312" s="3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  <c r="CW1312" s="2"/>
    </row>
    <row r="1313" spans="1:101" ht="21" customHeight="1" x14ac:dyDescent="0.3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8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3"/>
      <c r="AP1313" s="3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  <c r="CW1313" s="2"/>
    </row>
    <row r="1314" spans="1:101" ht="21" customHeight="1" x14ac:dyDescent="0.3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8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3"/>
      <c r="AP1314" s="3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  <c r="CW1314" s="2"/>
    </row>
    <row r="1315" spans="1:101" ht="21" customHeight="1" x14ac:dyDescent="0.3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8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3"/>
      <c r="AP1315" s="3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</row>
    <row r="1316" spans="1:101" ht="21" customHeight="1" x14ac:dyDescent="0.3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8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3"/>
      <c r="AP1316" s="3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</row>
    <row r="1317" spans="1:101" ht="21" customHeight="1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8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3"/>
      <c r="AP1317" s="3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  <c r="CW1317" s="2"/>
    </row>
    <row r="1318" spans="1:101" ht="21" customHeight="1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8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3"/>
      <c r="AP1318" s="3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  <c r="CW1318" s="2"/>
    </row>
    <row r="1319" spans="1:101" ht="21" customHeight="1" x14ac:dyDescent="0.3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8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3"/>
      <c r="AP1319" s="3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  <c r="CW1319" s="2"/>
    </row>
    <row r="1320" spans="1:101" ht="21" customHeight="1" x14ac:dyDescent="0.3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8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3"/>
      <c r="AP1320" s="3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  <c r="CW1320" s="2"/>
    </row>
    <row r="1321" spans="1:101" ht="21" customHeight="1" x14ac:dyDescent="0.3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8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3"/>
      <c r="AP1321" s="3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  <c r="CW1321" s="2"/>
    </row>
    <row r="1322" spans="1:101" ht="21" customHeight="1" x14ac:dyDescent="0.3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8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3"/>
      <c r="AP1322" s="3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  <c r="CW1322" s="2"/>
    </row>
    <row r="1323" spans="1:101" ht="21" customHeight="1" x14ac:dyDescent="0.3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8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3"/>
      <c r="AP1323" s="3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  <c r="CW1323" s="2"/>
    </row>
    <row r="1324" spans="1:101" ht="21" customHeight="1" x14ac:dyDescent="0.3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8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3"/>
      <c r="AP1324" s="3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  <c r="CW1324" s="2"/>
    </row>
    <row r="1325" spans="1:101" ht="21" customHeight="1" x14ac:dyDescent="0.3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8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3"/>
      <c r="AP1325" s="3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  <c r="CW1325" s="2"/>
    </row>
    <row r="1326" spans="1:101" ht="21" customHeight="1" x14ac:dyDescent="0.3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8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3"/>
      <c r="AP1326" s="3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  <c r="CW1326" s="2"/>
    </row>
    <row r="1327" spans="1:101" ht="21" customHeight="1" x14ac:dyDescent="0.3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8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3"/>
      <c r="AP1327" s="3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  <c r="CW1327" s="2"/>
    </row>
    <row r="1328" spans="1:101" ht="21" customHeight="1" x14ac:dyDescent="0.3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8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3"/>
      <c r="AP1328" s="3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  <c r="CW1328" s="2"/>
    </row>
    <row r="1329" spans="1:101" ht="21" customHeight="1" x14ac:dyDescent="0.3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8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3"/>
      <c r="AP1329" s="3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  <c r="CW1329" s="2"/>
    </row>
    <row r="1330" spans="1:101" ht="21" customHeight="1" x14ac:dyDescent="0.3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8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3"/>
      <c r="AP1330" s="3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  <c r="CW1330" s="2"/>
    </row>
    <row r="1331" spans="1:101" ht="21" customHeight="1" x14ac:dyDescent="0.3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8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3"/>
      <c r="AP1331" s="3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  <c r="CW1331" s="2"/>
    </row>
    <row r="1332" spans="1:101" ht="21" customHeight="1" x14ac:dyDescent="0.3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8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3"/>
      <c r="AP1332" s="3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  <c r="CW1332" s="2"/>
    </row>
    <row r="1333" spans="1:101" ht="21" customHeight="1" x14ac:dyDescent="0.3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8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3"/>
      <c r="AP1333" s="3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  <c r="CW1333" s="2"/>
    </row>
    <row r="1334" spans="1:101" ht="21" customHeight="1" x14ac:dyDescent="0.3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8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3"/>
      <c r="AP1334" s="3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  <c r="CW1334" s="2"/>
    </row>
    <row r="1335" spans="1:101" ht="21" customHeight="1" x14ac:dyDescent="0.3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8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3"/>
      <c r="AP1335" s="3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  <c r="CW1335" s="2"/>
    </row>
    <row r="1336" spans="1:101" ht="21" customHeight="1" x14ac:dyDescent="0.3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8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3"/>
      <c r="AP1336" s="3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  <c r="CW1336" s="2"/>
    </row>
    <row r="1337" spans="1:101" ht="21" customHeight="1" x14ac:dyDescent="0.3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8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3"/>
      <c r="AP1337" s="3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  <c r="CW1337" s="2"/>
    </row>
    <row r="1338" spans="1:101" ht="21" customHeight="1" x14ac:dyDescent="0.3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8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3"/>
      <c r="AP1338" s="3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  <c r="CW1338" s="2"/>
    </row>
    <row r="1339" spans="1:101" ht="21" customHeight="1" x14ac:dyDescent="0.3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8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3"/>
      <c r="AP1339" s="3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  <c r="CW1339" s="2"/>
    </row>
    <row r="1340" spans="1:101" ht="21" customHeight="1" x14ac:dyDescent="0.3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8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3"/>
      <c r="AP1340" s="3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  <c r="CW1340" s="2"/>
    </row>
    <row r="1341" spans="1:101" ht="21" customHeight="1" x14ac:dyDescent="0.3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8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3"/>
      <c r="AP1341" s="3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  <c r="CW1341" s="2"/>
    </row>
    <row r="1342" spans="1:101" ht="21" customHeight="1" x14ac:dyDescent="0.3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8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3"/>
      <c r="AP1342" s="3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  <c r="CW1342" s="2"/>
    </row>
    <row r="1343" spans="1:101" ht="21" customHeight="1" x14ac:dyDescent="0.3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8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3"/>
      <c r="AP1343" s="3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  <c r="CW1343" s="2"/>
    </row>
    <row r="1344" spans="1:101" ht="21" customHeight="1" x14ac:dyDescent="0.3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8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3"/>
      <c r="AP1344" s="3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  <c r="CW1344" s="2"/>
    </row>
    <row r="1345" spans="1:101" ht="21" customHeight="1" x14ac:dyDescent="0.3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8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3"/>
      <c r="AP1345" s="3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  <c r="CW1345" s="2"/>
    </row>
    <row r="1346" spans="1:101" ht="21" customHeight="1" x14ac:dyDescent="0.3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8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3"/>
      <c r="AP1346" s="3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  <c r="CW1346" s="2"/>
    </row>
    <row r="1347" spans="1:101" ht="21" customHeight="1" x14ac:dyDescent="0.3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8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3"/>
      <c r="AP1347" s="3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  <c r="CW1347" s="2"/>
    </row>
    <row r="1348" spans="1:101" ht="21" customHeight="1" x14ac:dyDescent="0.3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8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3"/>
      <c r="AP1348" s="3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  <c r="CW1348" s="2"/>
    </row>
    <row r="1349" spans="1:101" ht="21" customHeight="1" x14ac:dyDescent="0.3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8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3"/>
      <c r="AP1349" s="3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  <c r="CW1349" s="2"/>
    </row>
    <row r="1350" spans="1:101" ht="21" customHeight="1" x14ac:dyDescent="0.3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8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3"/>
      <c r="AP1350" s="3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  <c r="CW1350" s="2"/>
    </row>
    <row r="1351" spans="1:101" ht="21" customHeight="1" x14ac:dyDescent="0.3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8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3"/>
      <c r="AP1351" s="3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  <c r="CW1351" s="2"/>
    </row>
    <row r="1352" spans="1:101" ht="21" customHeight="1" x14ac:dyDescent="0.3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8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3"/>
      <c r="AP1352" s="3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  <c r="CW1352" s="2"/>
    </row>
    <row r="1353" spans="1:101" ht="21" customHeight="1" x14ac:dyDescent="0.3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8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3"/>
      <c r="AP1353" s="3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  <c r="CW1353" s="2"/>
    </row>
    <row r="1354" spans="1:101" ht="21" customHeight="1" x14ac:dyDescent="0.3">
      <c r="A1354" s="3"/>
      <c r="B1354" s="3"/>
      <c r="C1354" s="2"/>
      <c r="D1354" s="10"/>
      <c r="E1354" s="3"/>
      <c r="F1354" s="3"/>
      <c r="G1354" s="3"/>
      <c r="H1354" s="3"/>
      <c r="I1354" s="3"/>
      <c r="J1354" s="3"/>
      <c r="K1354" s="3"/>
      <c r="L1354" s="8"/>
      <c r="M1354" s="3"/>
      <c r="N1354" s="3"/>
      <c r="O1354" s="3"/>
      <c r="P1354" s="3"/>
      <c r="Q1354" s="3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3"/>
      <c r="AP1354" s="3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  <c r="CW1354" s="2"/>
    </row>
    <row r="1355" spans="1:101" ht="21" customHeight="1" x14ac:dyDescent="0.3">
      <c r="A1355" s="3"/>
      <c r="B1355" s="3"/>
      <c r="C1355" s="2"/>
      <c r="D1355" s="10"/>
      <c r="E1355" s="3"/>
      <c r="F1355" s="3"/>
      <c r="G1355" s="3"/>
      <c r="H1355" s="3"/>
      <c r="I1355" s="3"/>
      <c r="J1355" s="3"/>
      <c r="K1355" s="3"/>
      <c r="L1355" s="8"/>
      <c r="M1355" s="3"/>
      <c r="N1355" s="3"/>
      <c r="O1355" s="3"/>
      <c r="P1355" s="3"/>
      <c r="Q1355" s="3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3"/>
      <c r="AP1355" s="3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  <c r="CW1355" s="2"/>
    </row>
    <row r="1356" spans="1:101" ht="21" customHeight="1" x14ac:dyDescent="0.3">
      <c r="A1356" s="3"/>
      <c r="B1356" s="3"/>
      <c r="C1356" s="2"/>
      <c r="D1356" s="10"/>
      <c r="E1356" s="3"/>
      <c r="F1356" s="3"/>
      <c r="G1356" s="3"/>
      <c r="H1356" s="3"/>
      <c r="I1356" s="3"/>
      <c r="J1356" s="3"/>
      <c r="K1356" s="3"/>
      <c r="L1356" s="8"/>
      <c r="M1356" s="3"/>
      <c r="N1356" s="3"/>
      <c r="O1356" s="3"/>
      <c r="P1356" s="3"/>
      <c r="Q1356" s="3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3"/>
      <c r="AP1356" s="3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  <c r="CW1356" s="2"/>
    </row>
    <row r="1357" spans="1:101" ht="21" customHeight="1" x14ac:dyDescent="0.3">
      <c r="A1357" s="3"/>
      <c r="B1357" s="3"/>
      <c r="C1357" s="2"/>
      <c r="D1357" s="10"/>
      <c r="E1357" s="3"/>
      <c r="F1357" s="3"/>
      <c r="G1357" s="3"/>
      <c r="H1357" s="3"/>
      <c r="I1357" s="3"/>
      <c r="J1357" s="3"/>
      <c r="K1357" s="3"/>
      <c r="L1357" s="8"/>
      <c r="M1357" s="3"/>
      <c r="N1357" s="3"/>
      <c r="O1357" s="3"/>
      <c r="P1357" s="3"/>
      <c r="Q1357" s="3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3"/>
      <c r="AP1357" s="3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  <c r="CW1357" s="2"/>
    </row>
    <row r="1358" spans="1:101" ht="21" customHeight="1" x14ac:dyDescent="0.3">
      <c r="A1358" s="3"/>
      <c r="B1358" s="3"/>
      <c r="C1358" s="2"/>
      <c r="D1358" s="10"/>
      <c r="E1358" s="3"/>
      <c r="F1358" s="3"/>
      <c r="G1358" s="3"/>
      <c r="H1358" s="3"/>
      <c r="I1358" s="3"/>
      <c r="J1358" s="3"/>
      <c r="K1358" s="3"/>
      <c r="L1358" s="8"/>
      <c r="M1358" s="3"/>
      <c r="N1358" s="3"/>
      <c r="O1358" s="3"/>
      <c r="P1358" s="3"/>
      <c r="Q1358" s="3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3"/>
      <c r="AP1358" s="3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  <c r="CW1358" s="2"/>
    </row>
    <row r="1359" spans="1:101" ht="21" customHeight="1" x14ac:dyDescent="0.3">
      <c r="A1359" s="3"/>
      <c r="B1359" s="3"/>
      <c r="C1359" s="2"/>
      <c r="D1359" s="10"/>
      <c r="E1359" s="3"/>
      <c r="F1359" s="3"/>
      <c r="G1359" s="3"/>
      <c r="H1359" s="3"/>
      <c r="I1359" s="3"/>
      <c r="J1359" s="3"/>
      <c r="K1359" s="3"/>
      <c r="L1359" s="8"/>
      <c r="M1359" s="3"/>
      <c r="N1359" s="3"/>
      <c r="O1359" s="3"/>
      <c r="P1359" s="3"/>
      <c r="Q1359" s="3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3"/>
      <c r="AP1359" s="3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  <c r="CW1359" s="2"/>
    </row>
    <row r="1360" spans="1:101" ht="21" customHeight="1" x14ac:dyDescent="0.3">
      <c r="A1360" s="3"/>
      <c r="B1360" s="3"/>
      <c r="C1360" s="2"/>
      <c r="D1360" s="10"/>
      <c r="E1360" s="3"/>
      <c r="F1360" s="3"/>
      <c r="G1360" s="3"/>
      <c r="H1360" s="3"/>
      <c r="I1360" s="3"/>
      <c r="J1360" s="3"/>
      <c r="K1360" s="3"/>
      <c r="L1360" s="8"/>
      <c r="M1360" s="3"/>
      <c r="N1360" s="3"/>
      <c r="O1360" s="3"/>
      <c r="P1360" s="3"/>
      <c r="Q1360" s="3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3"/>
      <c r="AP1360" s="3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</row>
    <row r="1361" spans="1:101" ht="21" customHeight="1" x14ac:dyDescent="0.3">
      <c r="A1361" s="3"/>
      <c r="B1361" s="3"/>
      <c r="C1361" s="2"/>
      <c r="D1361" s="10"/>
      <c r="E1361" s="3"/>
      <c r="F1361" s="3"/>
      <c r="G1361" s="3"/>
      <c r="H1361" s="3"/>
      <c r="I1361" s="3"/>
      <c r="J1361" s="3"/>
      <c r="K1361" s="3"/>
      <c r="L1361" s="8"/>
      <c r="M1361" s="3"/>
      <c r="N1361" s="3"/>
      <c r="O1361" s="3"/>
      <c r="P1361" s="3"/>
      <c r="Q1361" s="3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3"/>
      <c r="AP1361" s="3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  <c r="CW1361" s="2"/>
    </row>
    <row r="1362" spans="1:101" ht="21" customHeight="1" x14ac:dyDescent="0.3">
      <c r="A1362" s="3"/>
      <c r="B1362" s="3"/>
      <c r="C1362" s="2"/>
      <c r="D1362" s="10"/>
      <c r="E1362" s="3"/>
      <c r="F1362" s="3"/>
      <c r="G1362" s="3"/>
      <c r="H1362" s="3"/>
      <c r="I1362" s="3"/>
      <c r="J1362" s="3"/>
      <c r="K1362" s="3"/>
      <c r="L1362" s="8"/>
      <c r="M1362" s="3"/>
      <c r="N1362" s="3"/>
      <c r="O1362" s="3"/>
      <c r="P1362" s="3"/>
      <c r="Q1362" s="3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3"/>
      <c r="AP1362" s="3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  <c r="CW1362" s="2"/>
    </row>
    <row r="1363" spans="1:101" ht="21" customHeight="1" x14ac:dyDescent="0.3">
      <c r="A1363" s="3"/>
      <c r="B1363" s="3"/>
      <c r="C1363" s="2"/>
      <c r="D1363" s="10"/>
      <c r="E1363" s="3"/>
      <c r="F1363" s="3"/>
      <c r="G1363" s="3"/>
      <c r="H1363" s="3"/>
      <c r="I1363" s="3"/>
      <c r="J1363" s="3"/>
      <c r="K1363" s="3"/>
      <c r="L1363" s="8"/>
      <c r="M1363" s="3"/>
      <c r="N1363" s="3"/>
      <c r="O1363" s="3"/>
      <c r="P1363" s="3"/>
      <c r="Q1363" s="3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3"/>
      <c r="AP1363" s="3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  <c r="CW1363" s="2"/>
    </row>
    <row r="1364" spans="1:101" ht="21" customHeight="1" x14ac:dyDescent="0.3">
      <c r="A1364" s="3"/>
      <c r="B1364" s="3"/>
      <c r="C1364" s="2"/>
      <c r="D1364" s="10"/>
      <c r="E1364" s="3"/>
      <c r="F1364" s="3"/>
      <c r="G1364" s="3"/>
      <c r="H1364" s="3"/>
      <c r="I1364" s="3"/>
      <c r="J1364" s="3"/>
      <c r="K1364" s="3"/>
      <c r="L1364" s="8"/>
      <c r="M1364" s="3"/>
      <c r="N1364" s="3"/>
      <c r="O1364" s="3"/>
      <c r="P1364" s="3"/>
      <c r="Q1364" s="3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3"/>
      <c r="AP1364" s="3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  <c r="CW1364" s="2"/>
    </row>
    <row r="1365" spans="1:101" ht="21" customHeight="1" x14ac:dyDescent="0.3">
      <c r="A1365" s="3"/>
      <c r="B1365" s="3"/>
      <c r="C1365" s="2"/>
      <c r="D1365" s="10"/>
      <c r="E1365" s="3"/>
      <c r="F1365" s="3"/>
      <c r="G1365" s="3"/>
      <c r="H1365" s="3"/>
      <c r="I1365" s="3"/>
      <c r="J1365" s="3"/>
      <c r="K1365" s="3"/>
      <c r="L1365" s="8"/>
      <c r="M1365" s="3"/>
      <c r="N1365" s="3"/>
      <c r="O1365" s="3"/>
      <c r="P1365" s="3"/>
      <c r="Q1365" s="3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3"/>
      <c r="AP1365" s="3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  <c r="CW1365" s="2"/>
    </row>
    <row r="1366" spans="1:101" ht="21" customHeight="1" x14ac:dyDescent="0.3">
      <c r="A1366" s="3"/>
      <c r="B1366" s="3"/>
      <c r="C1366" s="2"/>
      <c r="D1366" s="10"/>
      <c r="E1366" s="3"/>
      <c r="F1366" s="3"/>
      <c r="G1366" s="3"/>
      <c r="H1366" s="3"/>
      <c r="I1366" s="3"/>
      <c r="J1366" s="3"/>
      <c r="K1366" s="3"/>
      <c r="L1366" s="8"/>
      <c r="M1366" s="3"/>
      <c r="N1366" s="3"/>
      <c r="O1366" s="3"/>
      <c r="P1366" s="3"/>
      <c r="Q1366" s="3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3"/>
      <c r="AP1366" s="3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  <c r="CW1366" s="2"/>
    </row>
    <row r="1367" spans="1:101" ht="21" customHeight="1" x14ac:dyDescent="0.3">
      <c r="A1367" s="3"/>
      <c r="B1367" s="3"/>
      <c r="C1367" s="2"/>
      <c r="D1367" s="10"/>
      <c r="E1367" s="3"/>
      <c r="F1367" s="3"/>
      <c r="G1367" s="3"/>
      <c r="H1367" s="3"/>
      <c r="I1367" s="3"/>
      <c r="J1367" s="3"/>
      <c r="K1367" s="3"/>
      <c r="L1367" s="8"/>
      <c r="M1367" s="3"/>
      <c r="N1367" s="3"/>
      <c r="O1367" s="3"/>
      <c r="P1367" s="3"/>
      <c r="Q1367" s="3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3"/>
      <c r="AP1367" s="3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  <c r="CW1367" s="2"/>
    </row>
    <row r="1368" spans="1:101" ht="21" customHeight="1" x14ac:dyDescent="0.3">
      <c r="A1368" s="3"/>
      <c r="B1368" s="3"/>
      <c r="C1368" s="2"/>
      <c r="D1368" s="10"/>
      <c r="E1368" s="3"/>
      <c r="F1368" s="3"/>
      <c r="G1368" s="3"/>
      <c r="H1368" s="3"/>
      <c r="I1368" s="3"/>
      <c r="J1368" s="3"/>
      <c r="K1368" s="3"/>
      <c r="L1368" s="8"/>
      <c r="M1368" s="3"/>
      <c r="N1368" s="3"/>
      <c r="O1368" s="3"/>
      <c r="P1368" s="3"/>
      <c r="Q1368" s="3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3"/>
      <c r="AP1368" s="3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  <c r="CV1368" s="2"/>
      <c r="CW1368" s="2"/>
    </row>
    <row r="1369" spans="1:101" ht="21" customHeight="1" x14ac:dyDescent="0.3">
      <c r="A1369" s="3"/>
      <c r="B1369" s="3"/>
      <c r="C1369" s="2"/>
      <c r="D1369" s="10"/>
      <c r="E1369" s="3"/>
      <c r="F1369" s="3"/>
      <c r="G1369" s="3"/>
      <c r="H1369" s="3"/>
      <c r="I1369" s="3"/>
      <c r="J1369" s="3"/>
      <c r="K1369" s="3"/>
      <c r="L1369" s="8"/>
      <c r="M1369" s="3"/>
      <c r="N1369" s="3"/>
      <c r="O1369" s="3"/>
      <c r="P1369" s="3"/>
      <c r="Q1369" s="3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3"/>
      <c r="AP1369" s="3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  <c r="CV1369" s="2"/>
      <c r="CW1369" s="2"/>
    </row>
    <row r="1370" spans="1:101" ht="21" customHeight="1" x14ac:dyDescent="0.3">
      <c r="A1370" s="3"/>
      <c r="B1370" s="3"/>
      <c r="C1370" s="2"/>
      <c r="D1370" s="10"/>
      <c r="E1370" s="3"/>
      <c r="F1370" s="3"/>
      <c r="G1370" s="3"/>
      <c r="H1370" s="3"/>
      <c r="I1370" s="3"/>
      <c r="J1370" s="3"/>
      <c r="K1370" s="3"/>
      <c r="L1370" s="8"/>
      <c r="M1370" s="3"/>
      <c r="N1370" s="3"/>
      <c r="O1370" s="3"/>
      <c r="P1370" s="3"/>
      <c r="Q1370" s="3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3"/>
      <c r="AP1370" s="3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  <c r="CV1370" s="2"/>
      <c r="CW1370" s="2"/>
    </row>
    <row r="1371" spans="1:101" ht="21" customHeight="1" x14ac:dyDescent="0.3">
      <c r="A1371" s="3"/>
      <c r="B1371" s="3"/>
      <c r="C1371" s="2"/>
      <c r="D1371" s="10"/>
      <c r="E1371" s="3"/>
      <c r="F1371" s="3"/>
      <c r="G1371" s="3"/>
      <c r="H1371" s="3"/>
      <c r="I1371" s="3"/>
      <c r="J1371" s="3"/>
      <c r="K1371" s="3"/>
      <c r="L1371" s="8"/>
      <c r="M1371" s="3"/>
      <c r="N1371" s="3"/>
      <c r="O1371" s="3"/>
      <c r="P1371" s="3"/>
      <c r="Q1371" s="3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3"/>
      <c r="AP1371" s="3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  <c r="CV1371" s="2"/>
      <c r="CW1371" s="2"/>
    </row>
    <row r="1372" spans="1:101" ht="21" customHeight="1" x14ac:dyDescent="0.3">
      <c r="A1372" s="3"/>
      <c r="B1372" s="3"/>
      <c r="C1372" s="2"/>
      <c r="D1372" s="10"/>
      <c r="E1372" s="3"/>
      <c r="F1372" s="3"/>
      <c r="G1372" s="3"/>
      <c r="H1372" s="3"/>
      <c r="I1372" s="3"/>
      <c r="J1372" s="3"/>
      <c r="K1372" s="3"/>
      <c r="L1372" s="8"/>
      <c r="M1372" s="3"/>
      <c r="N1372" s="3"/>
      <c r="O1372" s="3"/>
      <c r="P1372" s="3"/>
      <c r="Q1372" s="3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3"/>
      <c r="AP1372" s="3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  <c r="CV1372" s="2"/>
      <c r="CW1372" s="2"/>
    </row>
    <row r="1373" spans="1:101" ht="21" customHeight="1" x14ac:dyDescent="0.3">
      <c r="A1373" s="3"/>
      <c r="B1373" s="3"/>
      <c r="C1373" s="2"/>
      <c r="D1373" s="10"/>
      <c r="E1373" s="3"/>
      <c r="F1373" s="3"/>
      <c r="G1373" s="3"/>
      <c r="H1373" s="3"/>
      <c r="I1373" s="3"/>
      <c r="J1373" s="3"/>
      <c r="K1373" s="3"/>
      <c r="L1373" s="8"/>
      <c r="M1373" s="3"/>
      <c r="N1373" s="3"/>
      <c r="O1373" s="3"/>
      <c r="P1373" s="3"/>
      <c r="Q1373" s="3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3"/>
      <c r="AP1373" s="3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  <c r="CV1373" s="2"/>
      <c r="CW1373" s="2"/>
    </row>
    <row r="1374" spans="1:101" ht="21" customHeight="1" x14ac:dyDescent="0.3">
      <c r="A1374" s="3"/>
      <c r="B1374" s="3"/>
      <c r="C1374" s="2"/>
      <c r="D1374" s="10"/>
      <c r="E1374" s="3"/>
      <c r="F1374" s="3"/>
      <c r="G1374" s="3"/>
      <c r="H1374" s="3"/>
      <c r="I1374" s="3"/>
      <c r="J1374" s="3"/>
      <c r="K1374" s="3"/>
      <c r="L1374" s="8"/>
      <c r="M1374" s="3"/>
      <c r="N1374" s="3"/>
      <c r="O1374" s="3"/>
      <c r="P1374" s="3"/>
      <c r="Q1374" s="3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3"/>
      <c r="AP1374" s="3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  <c r="CV1374" s="2"/>
      <c r="CW1374" s="2"/>
    </row>
    <row r="1375" spans="1:101" ht="21" customHeight="1" x14ac:dyDescent="0.3">
      <c r="A1375" s="3"/>
      <c r="B1375" s="3"/>
      <c r="C1375" s="2"/>
      <c r="D1375" s="10"/>
      <c r="E1375" s="3"/>
      <c r="F1375" s="3"/>
      <c r="G1375" s="3"/>
      <c r="H1375" s="3"/>
      <c r="I1375" s="3"/>
      <c r="J1375" s="3"/>
      <c r="K1375" s="3"/>
      <c r="L1375" s="8"/>
      <c r="M1375" s="3"/>
      <c r="N1375" s="3"/>
      <c r="O1375" s="3"/>
      <c r="P1375" s="3"/>
      <c r="Q1375" s="3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3"/>
      <c r="AP1375" s="3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  <c r="CV1375" s="2"/>
      <c r="CW1375" s="2"/>
    </row>
    <row r="1376" spans="1:101" ht="21" customHeight="1" x14ac:dyDescent="0.3">
      <c r="A1376" s="3"/>
      <c r="B1376" s="3"/>
      <c r="C1376" s="2"/>
      <c r="D1376" s="10"/>
      <c r="E1376" s="3"/>
      <c r="F1376" s="3"/>
      <c r="G1376" s="3"/>
      <c r="H1376" s="3"/>
      <c r="I1376" s="3"/>
      <c r="J1376" s="3"/>
      <c r="K1376" s="3"/>
      <c r="L1376" s="8"/>
      <c r="M1376" s="3"/>
      <c r="N1376" s="3"/>
      <c r="O1376" s="3"/>
      <c r="P1376" s="3"/>
      <c r="Q1376" s="3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3"/>
      <c r="AP1376" s="3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  <c r="CV1376" s="2"/>
      <c r="CW1376" s="2"/>
    </row>
    <row r="1377" spans="1:101" ht="21" customHeight="1" x14ac:dyDescent="0.3">
      <c r="A1377" s="3"/>
      <c r="B1377" s="3"/>
      <c r="C1377" s="2"/>
      <c r="D1377" s="10"/>
      <c r="E1377" s="3"/>
      <c r="F1377" s="3"/>
      <c r="G1377" s="3"/>
      <c r="H1377" s="3"/>
      <c r="I1377" s="3"/>
      <c r="J1377" s="3"/>
      <c r="K1377" s="3"/>
      <c r="L1377" s="8"/>
      <c r="M1377" s="3"/>
      <c r="N1377" s="3"/>
      <c r="O1377" s="3"/>
      <c r="P1377" s="3"/>
      <c r="Q1377" s="3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3"/>
      <c r="AP1377" s="3"/>
      <c r="AQ1377" s="2"/>
      <c r="AR1377" s="2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  <c r="CP1377" s="3"/>
      <c r="CQ1377" s="3"/>
      <c r="CR1377" s="3"/>
      <c r="CS1377" s="3"/>
      <c r="CT1377" s="3"/>
      <c r="CU1377" s="3"/>
      <c r="CV1377" s="3"/>
      <c r="CW1377" s="3"/>
    </row>
    <row r="1378" spans="1:101" ht="21" customHeight="1" x14ac:dyDescent="0.3">
      <c r="A1378" s="3"/>
      <c r="B1378" s="3"/>
      <c r="C1378" s="2"/>
      <c r="D1378" s="10"/>
      <c r="E1378" s="3"/>
      <c r="F1378" s="3"/>
      <c r="G1378" s="3"/>
      <c r="H1378" s="3"/>
      <c r="I1378" s="3"/>
      <c r="J1378" s="3"/>
      <c r="K1378" s="3"/>
      <c r="L1378" s="8"/>
      <c r="M1378" s="3"/>
      <c r="N1378" s="3"/>
      <c r="O1378" s="3"/>
      <c r="P1378" s="3"/>
      <c r="Q1378" s="3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3"/>
      <c r="AP1378" s="3"/>
      <c r="AQ1378" s="2"/>
      <c r="AR1378" s="2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S1378" s="3"/>
      <c r="BT1378" s="3"/>
      <c r="BU1378" s="3"/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  <c r="CP1378" s="3"/>
      <c r="CQ1378" s="3"/>
      <c r="CR1378" s="3"/>
      <c r="CS1378" s="3"/>
      <c r="CT1378" s="3"/>
      <c r="CU1378" s="3"/>
      <c r="CV1378" s="3"/>
      <c r="CW1378" s="3"/>
    </row>
    <row r="1379" spans="1:101" ht="21" customHeight="1" x14ac:dyDescent="0.3">
      <c r="A1379" s="3"/>
      <c r="B1379" s="3"/>
      <c r="C1379" s="2"/>
      <c r="D1379" s="10"/>
      <c r="E1379" s="3"/>
      <c r="F1379" s="3"/>
      <c r="G1379" s="3"/>
      <c r="H1379" s="3"/>
      <c r="I1379" s="3"/>
      <c r="J1379" s="3"/>
      <c r="K1379" s="3"/>
      <c r="L1379" s="8"/>
      <c r="M1379" s="3"/>
      <c r="N1379" s="3"/>
      <c r="O1379" s="3"/>
      <c r="P1379" s="3"/>
      <c r="Q1379" s="3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3"/>
      <c r="AP1379" s="3"/>
      <c r="AQ1379" s="2"/>
      <c r="AR1379" s="2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S1379" s="3"/>
      <c r="BT1379" s="3"/>
      <c r="BU1379" s="3"/>
      <c r="BV1379" s="3"/>
      <c r="BW1379" s="3"/>
      <c r="BX1379" s="3"/>
      <c r="BY1379" s="3"/>
      <c r="BZ1379" s="3"/>
      <c r="CA1379" s="3"/>
      <c r="CB1379" s="3"/>
      <c r="CC1379" s="3"/>
      <c r="CD1379" s="3"/>
      <c r="CE1379" s="3"/>
      <c r="CF1379" s="3"/>
      <c r="CG1379" s="3"/>
      <c r="CH1379" s="3"/>
      <c r="CI1379" s="3"/>
      <c r="CJ1379" s="3"/>
      <c r="CK1379" s="3"/>
      <c r="CL1379" s="3"/>
      <c r="CM1379" s="3"/>
      <c r="CN1379" s="3"/>
      <c r="CO1379" s="3"/>
      <c r="CP1379" s="3"/>
      <c r="CQ1379" s="3"/>
      <c r="CR1379" s="3"/>
      <c r="CS1379" s="3"/>
      <c r="CT1379" s="3"/>
      <c r="CU1379" s="3"/>
      <c r="CV1379" s="3"/>
      <c r="CW1379" s="3"/>
    </row>
    <row r="1380" spans="1:101" ht="21" customHeight="1" x14ac:dyDescent="0.3">
      <c r="A1380" s="3"/>
      <c r="B1380" s="3"/>
      <c r="C1380" s="2"/>
      <c r="D1380" s="10"/>
      <c r="E1380" s="3"/>
      <c r="F1380" s="3"/>
      <c r="G1380" s="3"/>
      <c r="H1380" s="3"/>
      <c r="I1380" s="3"/>
      <c r="J1380" s="3"/>
      <c r="K1380" s="3"/>
      <c r="L1380" s="8"/>
      <c r="M1380" s="3"/>
      <c r="N1380" s="3"/>
      <c r="O1380" s="3"/>
      <c r="P1380" s="3"/>
      <c r="Q1380" s="3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3"/>
      <c r="AP1380" s="3"/>
      <c r="AQ1380" s="2"/>
      <c r="AR1380" s="2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S1380" s="3"/>
      <c r="BT1380" s="3"/>
      <c r="BU1380" s="3"/>
      <c r="BV1380" s="3"/>
      <c r="BW1380" s="3"/>
      <c r="BX1380" s="3"/>
      <c r="BY1380" s="3"/>
      <c r="BZ1380" s="3"/>
      <c r="CA1380" s="3"/>
      <c r="CB1380" s="3"/>
      <c r="CC1380" s="3"/>
      <c r="CD1380" s="3"/>
      <c r="CE1380" s="3"/>
      <c r="CF1380" s="3"/>
      <c r="CG1380" s="3"/>
      <c r="CH1380" s="3"/>
      <c r="CI1380" s="3"/>
      <c r="CJ1380" s="3"/>
      <c r="CK1380" s="3"/>
      <c r="CL1380" s="3"/>
      <c r="CM1380" s="3"/>
      <c r="CN1380" s="3"/>
      <c r="CO1380" s="3"/>
      <c r="CP1380" s="3"/>
      <c r="CQ1380" s="3"/>
      <c r="CR1380" s="3"/>
      <c r="CS1380" s="3"/>
      <c r="CT1380" s="3"/>
      <c r="CU1380" s="3"/>
      <c r="CV1380" s="3"/>
      <c r="CW1380" s="3"/>
    </row>
    <row r="1381" spans="1:101" ht="21" customHeight="1" x14ac:dyDescent="0.3">
      <c r="A1381" s="3"/>
      <c r="B1381" s="3"/>
      <c r="C1381" s="2"/>
      <c r="D1381" s="10"/>
      <c r="E1381" s="3"/>
      <c r="F1381" s="3"/>
      <c r="G1381" s="3"/>
      <c r="H1381" s="3"/>
      <c r="I1381" s="3"/>
      <c r="J1381" s="3"/>
      <c r="K1381" s="3"/>
      <c r="L1381" s="8"/>
      <c r="M1381" s="3"/>
      <c r="N1381" s="3"/>
      <c r="O1381" s="3"/>
      <c r="P1381" s="3"/>
      <c r="Q1381" s="3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3"/>
      <c r="AP1381" s="3"/>
      <c r="AQ1381" s="2"/>
      <c r="AR1381" s="2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  <c r="CP1381" s="3"/>
      <c r="CQ1381" s="3"/>
      <c r="CR1381" s="3"/>
      <c r="CS1381" s="3"/>
      <c r="CT1381" s="3"/>
      <c r="CU1381" s="3"/>
      <c r="CV1381" s="3"/>
      <c r="CW1381" s="3"/>
    </row>
    <row r="1382" spans="1:101" ht="21" customHeight="1" x14ac:dyDescent="0.3">
      <c r="A1382" s="3"/>
      <c r="B1382" s="3"/>
      <c r="C1382" s="2"/>
      <c r="D1382" s="10"/>
      <c r="E1382" s="3"/>
      <c r="F1382" s="3"/>
      <c r="G1382" s="3"/>
      <c r="H1382" s="3"/>
      <c r="I1382" s="3"/>
      <c r="J1382" s="3"/>
      <c r="K1382" s="3"/>
      <c r="L1382" s="8"/>
      <c r="M1382" s="3"/>
      <c r="N1382" s="3"/>
      <c r="O1382" s="3"/>
      <c r="P1382" s="3"/>
      <c r="Q1382" s="3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3"/>
      <c r="AP1382" s="3"/>
      <c r="AQ1382" s="2"/>
      <c r="AR1382" s="2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S1382" s="3"/>
      <c r="BT1382" s="3"/>
      <c r="BU1382" s="3"/>
      <c r="BV1382" s="3"/>
      <c r="BW1382" s="3"/>
      <c r="BX1382" s="3"/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/>
      <c r="CP1382" s="3"/>
      <c r="CQ1382" s="3"/>
      <c r="CR1382" s="3"/>
      <c r="CS1382" s="3"/>
      <c r="CT1382" s="3"/>
      <c r="CU1382" s="3"/>
      <c r="CV1382" s="3"/>
      <c r="CW1382" s="3"/>
    </row>
    <row r="1383" spans="1:101" ht="21" customHeight="1" x14ac:dyDescent="0.3">
      <c r="A1383" s="3"/>
      <c r="B1383" s="3"/>
      <c r="C1383" s="2"/>
      <c r="D1383" s="10"/>
      <c r="E1383" s="3"/>
      <c r="F1383" s="3"/>
      <c r="G1383" s="3"/>
      <c r="H1383" s="3"/>
      <c r="I1383" s="3"/>
      <c r="J1383" s="3"/>
      <c r="K1383" s="3"/>
      <c r="L1383" s="8"/>
      <c r="M1383" s="3"/>
      <c r="N1383" s="3"/>
      <c r="O1383" s="3"/>
      <c r="P1383" s="3"/>
      <c r="Q1383" s="3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3"/>
      <c r="AP1383" s="3"/>
      <c r="AQ1383" s="2"/>
      <c r="AR1383" s="2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S1383" s="3"/>
      <c r="BT1383" s="3"/>
      <c r="BU1383" s="3"/>
      <c r="BV1383" s="3"/>
      <c r="BW1383" s="3"/>
      <c r="BX1383" s="3"/>
      <c r="BY1383" s="3"/>
      <c r="BZ1383" s="3"/>
      <c r="CA1383" s="3"/>
      <c r="CB1383" s="3"/>
      <c r="CC1383" s="3"/>
      <c r="CD1383" s="3"/>
      <c r="CE1383" s="3"/>
      <c r="CF1383" s="3"/>
      <c r="CG1383" s="3"/>
      <c r="CH1383" s="3"/>
      <c r="CI1383" s="3"/>
      <c r="CJ1383" s="3"/>
      <c r="CK1383" s="3"/>
      <c r="CL1383" s="3"/>
      <c r="CM1383" s="3"/>
      <c r="CN1383" s="3"/>
      <c r="CO1383" s="3"/>
      <c r="CP1383" s="3"/>
      <c r="CQ1383" s="3"/>
      <c r="CR1383" s="3"/>
      <c r="CS1383" s="3"/>
      <c r="CT1383" s="3"/>
      <c r="CU1383" s="3"/>
      <c r="CV1383" s="3"/>
      <c r="CW1383" s="3"/>
    </row>
    <row r="1384" spans="1:101" ht="21" customHeight="1" x14ac:dyDescent="0.3">
      <c r="A1384" s="3"/>
      <c r="B1384" s="3"/>
      <c r="C1384" s="2"/>
      <c r="D1384" s="10"/>
      <c r="E1384" s="3"/>
      <c r="F1384" s="3"/>
      <c r="G1384" s="3"/>
      <c r="H1384" s="3"/>
      <c r="I1384" s="3"/>
      <c r="J1384" s="3"/>
      <c r="K1384" s="3"/>
      <c r="L1384" s="8"/>
      <c r="M1384" s="3"/>
      <c r="N1384" s="3"/>
      <c r="O1384" s="3"/>
      <c r="P1384" s="3"/>
      <c r="Q1384" s="3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3"/>
      <c r="AP1384" s="3"/>
      <c r="AQ1384" s="2"/>
      <c r="AR1384" s="2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S1384" s="3"/>
      <c r="BT1384" s="3"/>
      <c r="BU1384" s="3"/>
      <c r="BV1384" s="3"/>
      <c r="BW1384" s="3"/>
      <c r="BX1384" s="3"/>
      <c r="BY1384" s="3"/>
      <c r="BZ1384" s="3"/>
      <c r="CA1384" s="3"/>
      <c r="CB1384" s="3"/>
      <c r="CC1384" s="3"/>
      <c r="CD1384" s="3"/>
      <c r="CE1384" s="3"/>
      <c r="CF1384" s="3"/>
      <c r="CG1384" s="3"/>
      <c r="CH1384" s="3"/>
      <c r="CI1384" s="3"/>
      <c r="CJ1384" s="3"/>
      <c r="CK1384" s="3"/>
      <c r="CL1384" s="3"/>
      <c r="CM1384" s="3"/>
      <c r="CN1384" s="3"/>
      <c r="CO1384" s="3"/>
      <c r="CP1384" s="3"/>
      <c r="CQ1384" s="3"/>
      <c r="CR1384" s="3"/>
      <c r="CS1384" s="3"/>
      <c r="CT1384" s="3"/>
      <c r="CU1384" s="3"/>
      <c r="CV1384" s="3"/>
      <c r="CW1384" s="3"/>
    </row>
    <row r="1385" spans="1:101" ht="21" customHeight="1" x14ac:dyDescent="0.3">
      <c r="A1385" s="3"/>
      <c r="B1385" s="3"/>
      <c r="C1385" s="2"/>
      <c r="D1385" s="10"/>
      <c r="E1385" s="3"/>
      <c r="F1385" s="3"/>
      <c r="G1385" s="3"/>
      <c r="H1385" s="3"/>
      <c r="I1385" s="3"/>
      <c r="J1385" s="3"/>
      <c r="K1385" s="3"/>
      <c r="L1385" s="8"/>
      <c r="M1385" s="3"/>
      <c r="N1385" s="3"/>
      <c r="O1385" s="3"/>
      <c r="P1385" s="3"/>
      <c r="Q1385" s="3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3"/>
      <c r="AP1385" s="3"/>
      <c r="AQ1385" s="2"/>
      <c r="AR1385" s="2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  <c r="CP1385" s="3"/>
      <c r="CQ1385" s="3"/>
      <c r="CR1385" s="3"/>
      <c r="CS1385" s="3"/>
      <c r="CT1385" s="3"/>
      <c r="CU1385" s="3"/>
      <c r="CV1385" s="3"/>
      <c r="CW1385" s="3"/>
    </row>
    <row r="1386" spans="1:101" ht="21" customHeight="1" x14ac:dyDescent="0.3">
      <c r="A1386" s="3"/>
      <c r="B1386" s="3"/>
      <c r="C1386" s="2"/>
      <c r="D1386" s="10"/>
      <c r="E1386" s="3"/>
      <c r="F1386" s="3"/>
      <c r="G1386" s="3"/>
      <c r="H1386" s="3"/>
      <c r="I1386" s="3"/>
      <c r="J1386" s="3"/>
      <c r="K1386" s="3"/>
      <c r="L1386" s="8"/>
      <c r="M1386" s="3"/>
      <c r="N1386" s="3"/>
      <c r="O1386" s="3"/>
      <c r="P1386" s="3"/>
      <c r="Q1386" s="3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3"/>
      <c r="AP1386" s="3"/>
      <c r="AQ1386" s="2"/>
      <c r="AR1386" s="2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S1386" s="3"/>
      <c r="BT1386" s="3"/>
      <c r="BU1386" s="3"/>
      <c r="BV1386" s="3"/>
      <c r="BW1386" s="3"/>
      <c r="BX1386" s="3"/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/>
      <c r="CM1386" s="3"/>
      <c r="CN1386" s="3"/>
      <c r="CO1386" s="3"/>
      <c r="CP1386" s="3"/>
      <c r="CQ1386" s="3"/>
      <c r="CR1386" s="3"/>
      <c r="CS1386" s="3"/>
      <c r="CT1386" s="3"/>
      <c r="CU1386" s="3"/>
      <c r="CV1386" s="3"/>
      <c r="CW1386" s="3"/>
    </row>
    <row r="1387" spans="1:101" ht="21" customHeight="1" x14ac:dyDescent="0.3">
      <c r="A1387" s="3"/>
      <c r="B1387" s="3"/>
      <c r="C1387" s="2"/>
      <c r="D1387" s="10"/>
      <c r="E1387" s="3"/>
      <c r="F1387" s="3"/>
      <c r="G1387" s="3"/>
      <c r="H1387" s="3"/>
      <c r="I1387" s="3"/>
      <c r="J1387" s="3"/>
      <c r="K1387" s="3"/>
      <c r="L1387" s="8"/>
      <c r="M1387" s="3"/>
      <c r="N1387" s="3"/>
      <c r="O1387" s="3"/>
      <c r="P1387" s="3"/>
      <c r="Q1387" s="3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3"/>
      <c r="AP1387" s="3"/>
      <c r="AQ1387" s="2"/>
      <c r="AR1387" s="2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S1387" s="3"/>
      <c r="BT1387" s="3"/>
      <c r="BU1387" s="3"/>
      <c r="BV1387" s="3"/>
      <c r="BW1387" s="3"/>
      <c r="BX1387" s="3"/>
      <c r="BY1387" s="3"/>
      <c r="BZ1387" s="3"/>
      <c r="CA1387" s="3"/>
      <c r="CB1387" s="3"/>
      <c r="CC1387" s="3"/>
      <c r="CD1387" s="3"/>
      <c r="CE1387" s="3"/>
      <c r="CF1387" s="3"/>
      <c r="CG1387" s="3"/>
      <c r="CH1387" s="3"/>
      <c r="CI1387" s="3"/>
      <c r="CJ1387" s="3"/>
      <c r="CK1387" s="3"/>
      <c r="CL1387" s="3"/>
      <c r="CM1387" s="3"/>
      <c r="CN1387" s="3"/>
      <c r="CO1387" s="3"/>
      <c r="CP1387" s="3"/>
      <c r="CQ1387" s="3"/>
      <c r="CR1387" s="3"/>
      <c r="CS1387" s="3"/>
      <c r="CT1387" s="3"/>
      <c r="CU1387" s="3"/>
      <c r="CV1387" s="3"/>
      <c r="CW1387" s="3"/>
    </row>
    <row r="1388" spans="1:101" ht="21" customHeight="1" x14ac:dyDescent="0.3">
      <c r="A1388" s="3"/>
      <c r="B1388" s="3"/>
      <c r="C1388" s="2"/>
      <c r="D1388" s="10"/>
      <c r="E1388" s="3"/>
      <c r="F1388" s="3"/>
      <c r="G1388" s="3"/>
      <c r="H1388" s="3"/>
      <c r="I1388" s="3"/>
      <c r="J1388" s="3"/>
      <c r="K1388" s="3"/>
      <c r="L1388" s="8"/>
      <c r="M1388" s="3"/>
      <c r="N1388" s="3"/>
      <c r="O1388" s="3"/>
      <c r="P1388" s="3"/>
      <c r="Q1388" s="3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3"/>
      <c r="AP1388" s="3"/>
      <c r="AQ1388" s="2"/>
      <c r="AR1388" s="2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S1388" s="3"/>
      <c r="BT1388" s="3"/>
      <c r="BU1388" s="3"/>
      <c r="BV1388" s="3"/>
      <c r="BW1388" s="3"/>
      <c r="BX1388" s="3"/>
      <c r="BY1388" s="3"/>
      <c r="BZ1388" s="3"/>
      <c r="CA1388" s="3"/>
      <c r="CB1388" s="3"/>
      <c r="CC1388" s="3"/>
      <c r="CD1388" s="3"/>
      <c r="CE1388" s="3"/>
      <c r="CF1388" s="3"/>
      <c r="CG1388" s="3"/>
      <c r="CH1388" s="3"/>
      <c r="CI1388" s="3"/>
      <c r="CJ1388" s="3"/>
      <c r="CK1388" s="3"/>
      <c r="CL1388" s="3"/>
      <c r="CM1388" s="3"/>
      <c r="CN1388" s="3"/>
      <c r="CO1388" s="3"/>
      <c r="CP1388" s="3"/>
      <c r="CQ1388" s="3"/>
      <c r="CR1388" s="3"/>
      <c r="CS1388" s="3"/>
      <c r="CT1388" s="3"/>
      <c r="CU1388" s="3"/>
      <c r="CV1388" s="3"/>
      <c r="CW1388" s="3"/>
    </row>
    <row r="1389" spans="1:101" ht="21" customHeight="1" x14ac:dyDescent="0.3">
      <c r="A1389" s="3"/>
      <c r="B1389" s="3"/>
      <c r="C1389" s="2"/>
      <c r="D1389" s="10"/>
      <c r="E1389" s="3"/>
      <c r="F1389" s="3"/>
      <c r="G1389" s="3"/>
      <c r="H1389" s="3"/>
      <c r="I1389" s="3"/>
      <c r="J1389" s="3"/>
      <c r="K1389" s="3"/>
      <c r="L1389" s="8"/>
      <c r="M1389" s="3"/>
      <c r="N1389" s="3"/>
      <c r="O1389" s="3"/>
      <c r="P1389" s="3"/>
      <c r="Q1389" s="3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3"/>
      <c r="AP1389" s="3"/>
      <c r="AQ1389" s="2"/>
      <c r="AR1389" s="2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  <c r="CP1389" s="3"/>
      <c r="CQ1389" s="3"/>
      <c r="CR1389" s="3"/>
      <c r="CS1389" s="3"/>
      <c r="CT1389" s="3"/>
      <c r="CU1389" s="3"/>
      <c r="CV1389" s="3"/>
      <c r="CW1389" s="3"/>
    </row>
    <row r="1390" spans="1:101" ht="21" customHeight="1" x14ac:dyDescent="0.3">
      <c r="A1390" s="3"/>
      <c r="B1390" s="3"/>
      <c r="C1390" s="2"/>
      <c r="D1390" s="10"/>
      <c r="E1390" s="3"/>
      <c r="F1390" s="3"/>
      <c r="G1390" s="3"/>
      <c r="H1390" s="3"/>
      <c r="I1390" s="3"/>
      <c r="J1390" s="3"/>
      <c r="K1390" s="3"/>
      <c r="L1390" s="8"/>
      <c r="M1390" s="3"/>
      <c r="N1390" s="3"/>
      <c r="O1390" s="3"/>
      <c r="P1390" s="3"/>
      <c r="Q1390" s="3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3"/>
      <c r="AP1390" s="3"/>
      <c r="AQ1390" s="2"/>
      <c r="AR1390" s="2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S1390" s="3"/>
      <c r="BT1390" s="3"/>
      <c r="BU1390" s="3"/>
      <c r="BV1390" s="3"/>
      <c r="BW1390" s="3"/>
      <c r="BX1390" s="3"/>
      <c r="BY1390" s="3"/>
      <c r="BZ1390" s="3"/>
      <c r="CA1390" s="3"/>
      <c r="CB1390" s="3"/>
      <c r="CC1390" s="3"/>
      <c r="CD1390" s="3"/>
      <c r="CE1390" s="3"/>
      <c r="CF1390" s="3"/>
      <c r="CG1390" s="3"/>
      <c r="CH1390" s="3"/>
      <c r="CI1390" s="3"/>
      <c r="CJ1390" s="3"/>
      <c r="CK1390" s="3"/>
      <c r="CL1390" s="3"/>
      <c r="CM1390" s="3"/>
      <c r="CN1390" s="3"/>
      <c r="CO1390" s="3"/>
      <c r="CP1390" s="3"/>
      <c r="CQ1390" s="3"/>
      <c r="CR1390" s="3"/>
      <c r="CS1390" s="3"/>
      <c r="CT1390" s="3"/>
      <c r="CU1390" s="3"/>
      <c r="CV1390" s="3"/>
      <c r="CW1390" s="3"/>
    </row>
    <row r="1391" spans="1:101" ht="21" customHeight="1" x14ac:dyDescent="0.3">
      <c r="A1391" s="3"/>
      <c r="B1391" s="3"/>
      <c r="C1391" s="2"/>
      <c r="D1391" s="10"/>
      <c r="E1391" s="3"/>
      <c r="F1391" s="3"/>
      <c r="G1391" s="3"/>
      <c r="H1391" s="3"/>
      <c r="I1391" s="3"/>
      <c r="J1391" s="3"/>
      <c r="K1391" s="3"/>
      <c r="L1391" s="8"/>
      <c r="M1391" s="3"/>
      <c r="N1391" s="3"/>
      <c r="O1391" s="3"/>
      <c r="P1391" s="3"/>
      <c r="Q1391" s="3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3"/>
      <c r="AP1391" s="3"/>
      <c r="AQ1391" s="2"/>
      <c r="AR1391" s="2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S1391" s="3"/>
      <c r="BT1391" s="3"/>
      <c r="BU1391" s="3"/>
      <c r="BV1391" s="3"/>
      <c r="BW1391" s="3"/>
      <c r="BX1391" s="3"/>
      <c r="BY1391" s="3"/>
      <c r="BZ1391" s="3"/>
      <c r="CA1391" s="3"/>
      <c r="CB1391" s="3"/>
      <c r="CC1391" s="3"/>
      <c r="CD1391" s="3"/>
      <c r="CE1391" s="3"/>
      <c r="CF1391" s="3"/>
      <c r="CG1391" s="3"/>
      <c r="CH1391" s="3"/>
      <c r="CI1391" s="3"/>
      <c r="CJ1391" s="3"/>
      <c r="CK1391" s="3"/>
      <c r="CL1391" s="3"/>
      <c r="CM1391" s="3"/>
      <c r="CN1391" s="3"/>
      <c r="CO1391" s="3"/>
      <c r="CP1391" s="3"/>
      <c r="CQ1391" s="3"/>
      <c r="CR1391" s="3"/>
      <c r="CS1391" s="3"/>
      <c r="CT1391" s="3"/>
      <c r="CU1391" s="3"/>
      <c r="CV1391" s="3"/>
      <c r="CW1391" s="3"/>
    </row>
    <row r="1392" spans="1:101" ht="21" customHeight="1" x14ac:dyDescent="0.3">
      <c r="A1392" s="3"/>
      <c r="B1392" s="3"/>
      <c r="C1392" s="2"/>
      <c r="D1392" s="10"/>
      <c r="E1392" s="3"/>
      <c r="F1392" s="3"/>
      <c r="G1392" s="3"/>
      <c r="H1392" s="3"/>
      <c r="I1392" s="3"/>
      <c r="J1392" s="3"/>
      <c r="K1392" s="3"/>
      <c r="L1392" s="8"/>
      <c r="M1392" s="3"/>
      <c r="N1392" s="3"/>
      <c r="O1392" s="3"/>
      <c r="P1392" s="3"/>
      <c r="Q1392" s="3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3"/>
      <c r="AP1392" s="3"/>
      <c r="AQ1392" s="2"/>
      <c r="AR1392" s="2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S1392" s="3"/>
      <c r="BT1392" s="3"/>
      <c r="BU1392" s="3"/>
      <c r="BV1392" s="3"/>
      <c r="BW1392" s="3"/>
      <c r="BX1392" s="3"/>
      <c r="BY1392" s="3"/>
      <c r="BZ1392" s="3"/>
      <c r="CA1392" s="3"/>
      <c r="CB1392" s="3"/>
      <c r="CC1392" s="3"/>
      <c r="CD1392" s="3"/>
      <c r="CE1392" s="3"/>
      <c r="CF1392" s="3"/>
      <c r="CG1392" s="3"/>
      <c r="CH1392" s="3"/>
      <c r="CI1392" s="3"/>
      <c r="CJ1392" s="3"/>
      <c r="CK1392" s="3"/>
      <c r="CL1392" s="3"/>
      <c r="CM1392" s="3"/>
      <c r="CN1392" s="3"/>
      <c r="CO1392" s="3"/>
      <c r="CP1392" s="3"/>
      <c r="CQ1392" s="3"/>
      <c r="CR1392" s="3"/>
      <c r="CS1392" s="3"/>
      <c r="CT1392" s="3"/>
      <c r="CU1392" s="3"/>
      <c r="CV1392" s="3"/>
      <c r="CW1392" s="3"/>
    </row>
    <row r="1393" spans="1:101" ht="21" customHeight="1" x14ac:dyDescent="0.3">
      <c r="A1393" s="3"/>
      <c r="B1393" s="3"/>
      <c r="C1393" s="2"/>
      <c r="D1393" s="10"/>
      <c r="E1393" s="3"/>
      <c r="F1393" s="3"/>
      <c r="G1393" s="3"/>
      <c r="H1393" s="3"/>
      <c r="I1393" s="3"/>
      <c r="J1393" s="3"/>
      <c r="K1393" s="3"/>
      <c r="L1393" s="8"/>
      <c r="M1393" s="3"/>
      <c r="N1393" s="3"/>
      <c r="O1393" s="3"/>
      <c r="P1393" s="3"/>
      <c r="Q1393" s="3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3"/>
      <c r="AP1393" s="3"/>
      <c r="AQ1393" s="2"/>
      <c r="AR1393" s="2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  <c r="CP1393" s="3"/>
      <c r="CQ1393" s="3"/>
      <c r="CR1393" s="3"/>
      <c r="CS1393" s="3"/>
      <c r="CT1393" s="3"/>
      <c r="CU1393" s="3"/>
      <c r="CV1393" s="3"/>
      <c r="CW1393" s="3"/>
    </row>
    <row r="1394" spans="1:101" ht="21" customHeight="1" x14ac:dyDescent="0.3">
      <c r="A1394" s="3"/>
      <c r="B1394" s="3"/>
      <c r="C1394" s="2"/>
      <c r="D1394" s="10"/>
      <c r="E1394" s="3"/>
      <c r="F1394" s="3"/>
      <c r="G1394" s="3"/>
      <c r="H1394" s="3"/>
      <c r="I1394" s="3"/>
      <c r="J1394" s="3"/>
      <c r="K1394" s="3"/>
      <c r="L1394" s="8"/>
      <c r="M1394" s="3"/>
      <c r="N1394" s="3"/>
      <c r="O1394" s="3"/>
      <c r="P1394" s="3"/>
      <c r="Q1394" s="3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3"/>
      <c r="AP1394" s="3"/>
      <c r="AQ1394" s="2"/>
      <c r="AR1394" s="2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S1394" s="3"/>
      <c r="BT1394" s="3"/>
      <c r="BU1394" s="3"/>
      <c r="BV1394" s="3"/>
      <c r="BW1394" s="3"/>
      <c r="BX1394" s="3"/>
      <c r="BY1394" s="3"/>
      <c r="BZ1394" s="3"/>
      <c r="CA1394" s="3"/>
      <c r="CB1394" s="3"/>
      <c r="CC1394" s="3"/>
      <c r="CD1394" s="3"/>
      <c r="CE1394" s="3"/>
      <c r="CF1394" s="3"/>
      <c r="CG1394" s="3"/>
      <c r="CH1394" s="3"/>
      <c r="CI1394" s="3"/>
      <c r="CJ1394" s="3"/>
      <c r="CK1394" s="3"/>
      <c r="CL1394" s="3"/>
      <c r="CM1394" s="3"/>
      <c r="CN1394" s="3"/>
      <c r="CO1394" s="3"/>
      <c r="CP1394" s="3"/>
      <c r="CQ1394" s="3"/>
      <c r="CR1394" s="3"/>
      <c r="CS1394" s="3"/>
      <c r="CT1394" s="3"/>
      <c r="CU1394" s="3"/>
      <c r="CV1394" s="3"/>
      <c r="CW1394" s="3"/>
    </row>
    <row r="1395" spans="1:101" ht="21" customHeight="1" x14ac:dyDescent="0.3">
      <c r="A1395" s="3"/>
      <c r="B1395" s="3"/>
      <c r="C1395" s="2"/>
      <c r="D1395" s="10"/>
      <c r="E1395" s="3"/>
      <c r="F1395" s="3"/>
      <c r="G1395" s="3"/>
      <c r="H1395" s="3"/>
      <c r="I1395" s="3"/>
      <c r="J1395" s="3"/>
      <c r="K1395" s="3"/>
      <c r="L1395" s="8"/>
      <c r="M1395" s="3"/>
      <c r="N1395" s="3"/>
      <c r="O1395" s="3"/>
      <c r="P1395" s="3"/>
      <c r="Q1395" s="3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3"/>
      <c r="AP1395" s="3"/>
      <c r="AQ1395" s="2"/>
      <c r="AR1395" s="2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S1395" s="3"/>
      <c r="BT1395" s="3"/>
      <c r="BU1395" s="3"/>
      <c r="BV1395" s="3"/>
      <c r="BW1395" s="3"/>
      <c r="BX1395" s="3"/>
      <c r="BY1395" s="3"/>
      <c r="BZ1395" s="3"/>
      <c r="CA1395" s="3"/>
      <c r="CB1395" s="3"/>
      <c r="CC1395" s="3"/>
      <c r="CD1395" s="3"/>
      <c r="CE1395" s="3"/>
      <c r="CF1395" s="3"/>
      <c r="CG1395" s="3"/>
      <c r="CH1395" s="3"/>
      <c r="CI1395" s="3"/>
      <c r="CJ1395" s="3"/>
      <c r="CK1395" s="3"/>
      <c r="CL1395" s="3"/>
      <c r="CM1395" s="3"/>
      <c r="CN1395" s="3"/>
      <c r="CO1395" s="3"/>
      <c r="CP1395" s="3"/>
      <c r="CQ1395" s="3"/>
      <c r="CR1395" s="3"/>
      <c r="CS1395" s="3"/>
      <c r="CT1395" s="3"/>
      <c r="CU1395" s="3"/>
      <c r="CV1395" s="3"/>
      <c r="CW1395" s="3"/>
    </row>
    <row r="1396" spans="1:101" ht="21" customHeight="1" x14ac:dyDescent="0.3">
      <c r="A1396" s="3"/>
      <c r="B1396" s="3"/>
      <c r="C1396" s="2"/>
      <c r="D1396" s="10"/>
      <c r="E1396" s="3"/>
      <c r="F1396" s="3"/>
      <c r="G1396" s="3"/>
      <c r="H1396" s="3"/>
      <c r="I1396" s="3"/>
      <c r="J1396" s="3"/>
      <c r="K1396" s="3"/>
      <c r="L1396" s="8"/>
      <c r="M1396" s="3"/>
      <c r="N1396" s="3"/>
      <c r="O1396" s="3"/>
      <c r="P1396" s="3"/>
      <c r="Q1396" s="3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3"/>
      <c r="AP1396" s="3"/>
      <c r="AQ1396" s="2"/>
      <c r="AR1396" s="2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  <c r="CV1396" s="3"/>
      <c r="CW1396" s="3"/>
    </row>
    <row r="1397" spans="1:101" ht="21" customHeight="1" x14ac:dyDescent="0.3">
      <c r="A1397" s="3"/>
      <c r="B1397" s="3"/>
      <c r="C1397" s="2"/>
      <c r="D1397" s="10"/>
      <c r="E1397" s="3"/>
      <c r="F1397" s="3"/>
      <c r="G1397" s="3"/>
      <c r="H1397" s="3"/>
      <c r="I1397" s="3"/>
      <c r="J1397" s="3"/>
      <c r="K1397" s="3"/>
      <c r="L1397" s="8"/>
      <c r="M1397" s="3"/>
      <c r="N1397" s="3"/>
      <c r="O1397" s="3"/>
      <c r="P1397" s="3"/>
      <c r="Q1397" s="3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3"/>
      <c r="AP1397" s="3"/>
      <c r="AQ1397" s="2"/>
      <c r="AR1397" s="2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  <c r="CP1397" s="3"/>
      <c r="CQ1397" s="3"/>
      <c r="CR1397" s="3"/>
      <c r="CS1397" s="3"/>
      <c r="CT1397" s="3"/>
      <c r="CU1397" s="3"/>
      <c r="CV1397" s="3"/>
      <c r="CW1397" s="3"/>
    </row>
    <row r="1398" spans="1:101" ht="21" customHeight="1" x14ac:dyDescent="0.3">
      <c r="A1398" s="3"/>
      <c r="B1398" s="3"/>
      <c r="C1398" s="2"/>
      <c r="D1398" s="10"/>
      <c r="E1398" s="3"/>
      <c r="F1398" s="3"/>
      <c r="G1398" s="3"/>
      <c r="H1398" s="3"/>
      <c r="I1398" s="3"/>
      <c r="J1398" s="3"/>
      <c r="K1398" s="3"/>
      <c r="L1398" s="8"/>
      <c r="M1398" s="3"/>
      <c r="N1398" s="3"/>
      <c r="O1398" s="3"/>
      <c r="P1398" s="3"/>
      <c r="Q1398" s="3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3"/>
      <c r="AP1398" s="3"/>
      <c r="AQ1398" s="2"/>
      <c r="AR1398" s="2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S1398" s="3"/>
      <c r="BT1398" s="3"/>
      <c r="BU1398" s="3"/>
      <c r="BV1398" s="3"/>
      <c r="BW1398" s="3"/>
      <c r="BX1398" s="3"/>
      <c r="BY1398" s="3"/>
      <c r="BZ1398" s="3"/>
      <c r="CA1398" s="3"/>
      <c r="CB1398" s="3"/>
      <c r="CC1398" s="3"/>
      <c r="CD1398" s="3"/>
      <c r="CE1398" s="3"/>
      <c r="CF1398" s="3"/>
      <c r="CG1398" s="3"/>
      <c r="CH1398" s="3"/>
      <c r="CI1398" s="3"/>
      <c r="CJ1398" s="3"/>
      <c r="CK1398" s="3"/>
      <c r="CL1398" s="3"/>
      <c r="CM1398" s="3"/>
      <c r="CN1398" s="3"/>
      <c r="CO1398" s="3"/>
      <c r="CP1398" s="3"/>
      <c r="CQ1398" s="3"/>
      <c r="CR1398" s="3"/>
      <c r="CS1398" s="3"/>
      <c r="CT1398" s="3"/>
      <c r="CU1398" s="3"/>
      <c r="CV1398" s="3"/>
      <c r="CW1398" s="3"/>
    </row>
    <row r="1399" spans="1:101" ht="21" customHeight="1" x14ac:dyDescent="0.3">
      <c r="A1399" s="3"/>
      <c r="B1399" s="3"/>
      <c r="C1399" s="2"/>
      <c r="D1399" s="10"/>
      <c r="E1399" s="3"/>
      <c r="F1399" s="3"/>
      <c r="G1399" s="3"/>
      <c r="H1399" s="3"/>
      <c r="I1399" s="3"/>
      <c r="J1399" s="3"/>
      <c r="K1399" s="3"/>
      <c r="L1399" s="8"/>
      <c r="M1399" s="3"/>
      <c r="N1399" s="3"/>
      <c r="O1399" s="3"/>
      <c r="P1399" s="3"/>
      <c r="Q1399" s="3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3"/>
      <c r="AP1399" s="3"/>
      <c r="AQ1399" s="2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  <c r="CV1399" s="3"/>
      <c r="CW1399" s="3"/>
    </row>
    <row r="1400" spans="1:101" ht="21" customHeight="1" x14ac:dyDescent="0.3">
      <c r="A1400" s="3"/>
      <c r="B1400" s="3"/>
      <c r="C1400" s="2"/>
      <c r="D1400" s="10"/>
      <c r="E1400" s="3"/>
      <c r="F1400" s="3"/>
      <c r="G1400" s="3"/>
      <c r="H1400" s="3"/>
      <c r="I1400" s="3"/>
      <c r="J1400" s="3"/>
      <c r="K1400" s="3"/>
      <c r="L1400" s="8"/>
      <c r="M1400" s="3"/>
      <c r="N1400" s="3"/>
      <c r="O1400" s="3"/>
      <c r="P1400" s="3"/>
      <c r="Q1400" s="3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3"/>
      <c r="AP1400" s="3"/>
      <c r="AQ1400" s="2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  <c r="CV1400" s="3"/>
      <c r="CW1400" s="3"/>
    </row>
    <row r="1401" spans="1:101" ht="21" customHeight="1" x14ac:dyDescent="0.3">
      <c r="A1401" s="3"/>
      <c r="B1401" s="3"/>
      <c r="C1401" s="2"/>
      <c r="D1401" s="10"/>
      <c r="E1401" s="3"/>
      <c r="F1401" s="3"/>
      <c r="G1401" s="3"/>
      <c r="H1401" s="3"/>
      <c r="I1401" s="3"/>
      <c r="J1401" s="3"/>
      <c r="K1401" s="3"/>
      <c r="L1401" s="8"/>
      <c r="M1401" s="3"/>
      <c r="N1401" s="3"/>
      <c r="O1401" s="3"/>
      <c r="P1401" s="3"/>
      <c r="Q1401" s="3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3"/>
      <c r="AP1401" s="3"/>
      <c r="AQ1401" s="2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  <c r="CP1401" s="3"/>
      <c r="CQ1401" s="3"/>
      <c r="CR1401" s="3"/>
      <c r="CS1401" s="3"/>
      <c r="CT1401" s="3"/>
      <c r="CU1401" s="3"/>
      <c r="CV1401" s="3"/>
      <c r="CW1401" s="3"/>
    </row>
    <row r="1402" spans="1:101" ht="21" customHeight="1" x14ac:dyDescent="0.3">
      <c r="A1402" s="3"/>
      <c r="B1402" s="3"/>
      <c r="C1402" s="2"/>
      <c r="D1402" s="10"/>
      <c r="E1402" s="3"/>
      <c r="F1402" s="3"/>
      <c r="G1402" s="3"/>
      <c r="H1402" s="3"/>
      <c r="I1402" s="3"/>
      <c r="J1402" s="3"/>
      <c r="K1402" s="3"/>
      <c r="L1402" s="8"/>
      <c r="M1402" s="3"/>
      <c r="N1402" s="3"/>
      <c r="O1402" s="3"/>
      <c r="P1402" s="3"/>
      <c r="Q1402" s="3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3"/>
      <c r="AP1402" s="3"/>
      <c r="AQ1402" s="2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S1402" s="3"/>
      <c r="BT1402" s="3"/>
      <c r="BU1402" s="3"/>
      <c r="BV1402" s="3"/>
      <c r="BW1402" s="3"/>
      <c r="BX1402" s="3"/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/>
      <c r="CK1402" s="3"/>
      <c r="CL1402" s="3"/>
      <c r="CM1402" s="3"/>
      <c r="CN1402" s="3"/>
      <c r="CO1402" s="3"/>
      <c r="CP1402" s="3"/>
      <c r="CQ1402" s="3"/>
      <c r="CR1402" s="3"/>
      <c r="CS1402" s="3"/>
      <c r="CT1402" s="3"/>
      <c r="CU1402" s="3"/>
      <c r="CV1402" s="3"/>
      <c r="CW1402" s="3"/>
    </row>
    <row r="1403" spans="1:101" ht="21" customHeight="1" x14ac:dyDescent="0.3">
      <c r="A1403" s="3"/>
      <c r="B1403" s="3"/>
      <c r="C1403" s="2"/>
      <c r="D1403" s="10"/>
      <c r="E1403" s="3"/>
      <c r="F1403" s="3"/>
      <c r="G1403" s="3"/>
      <c r="H1403" s="3"/>
      <c r="I1403" s="3"/>
      <c r="J1403" s="3"/>
      <c r="K1403" s="3"/>
      <c r="L1403" s="8"/>
      <c r="M1403" s="3"/>
      <c r="N1403" s="3"/>
      <c r="O1403" s="3"/>
      <c r="P1403" s="3"/>
      <c r="Q1403" s="3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3"/>
      <c r="AP1403" s="3"/>
      <c r="AQ1403" s="2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S1403" s="3"/>
      <c r="BT1403" s="3"/>
      <c r="BU1403" s="3"/>
      <c r="BV1403" s="3"/>
      <c r="BW1403" s="3"/>
      <c r="BX1403" s="3"/>
      <c r="BY1403" s="3"/>
      <c r="BZ1403" s="3"/>
      <c r="CA1403" s="3"/>
      <c r="CB1403" s="3"/>
      <c r="CC1403" s="3"/>
      <c r="CD1403" s="3"/>
      <c r="CE1403" s="3"/>
      <c r="CF1403" s="3"/>
      <c r="CG1403" s="3"/>
      <c r="CH1403" s="3"/>
      <c r="CI1403" s="3"/>
      <c r="CJ1403" s="3"/>
      <c r="CK1403" s="3"/>
      <c r="CL1403" s="3"/>
      <c r="CM1403" s="3"/>
      <c r="CN1403" s="3"/>
      <c r="CO1403" s="3"/>
      <c r="CP1403" s="3"/>
      <c r="CQ1403" s="3"/>
      <c r="CR1403" s="3"/>
      <c r="CS1403" s="3"/>
      <c r="CT1403" s="3"/>
      <c r="CU1403" s="3"/>
      <c r="CV1403" s="3"/>
      <c r="CW1403" s="3"/>
    </row>
    <row r="1404" spans="1:101" ht="21" customHeight="1" x14ac:dyDescent="0.3">
      <c r="A1404" s="3"/>
      <c r="B1404" s="3"/>
      <c r="C1404" s="2"/>
      <c r="D1404" s="10"/>
      <c r="E1404" s="3"/>
      <c r="F1404" s="3"/>
      <c r="G1404" s="3"/>
      <c r="H1404" s="3"/>
      <c r="I1404" s="3"/>
      <c r="J1404" s="3"/>
      <c r="K1404" s="3"/>
      <c r="L1404" s="8"/>
      <c r="M1404" s="3"/>
      <c r="N1404" s="3"/>
      <c r="O1404" s="3"/>
      <c r="P1404" s="3"/>
      <c r="Q1404" s="3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3"/>
      <c r="AP1404" s="3"/>
      <c r="AQ1404" s="2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S1404" s="3"/>
      <c r="BT1404" s="3"/>
      <c r="BU1404" s="3"/>
      <c r="BV1404" s="3"/>
      <c r="BW1404" s="3"/>
      <c r="BX1404" s="3"/>
      <c r="BY1404" s="3"/>
      <c r="BZ1404" s="3"/>
      <c r="CA1404" s="3"/>
      <c r="CB1404" s="3"/>
      <c r="CC1404" s="3"/>
      <c r="CD1404" s="3"/>
      <c r="CE1404" s="3"/>
      <c r="CF1404" s="3"/>
      <c r="CG1404" s="3"/>
      <c r="CH1404" s="3"/>
      <c r="CI1404" s="3"/>
      <c r="CJ1404" s="3"/>
      <c r="CK1404" s="3"/>
      <c r="CL1404" s="3"/>
      <c r="CM1404" s="3"/>
      <c r="CN1404" s="3"/>
      <c r="CO1404" s="3"/>
      <c r="CP1404" s="3"/>
      <c r="CQ1404" s="3"/>
      <c r="CR1404" s="3"/>
      <c r="CS1404" s="3"/>
      <c r="CT1404" s="3"/>
      <c r="CU1404" s="3"/>
      <c r="CV1404" s="3"/>
      <c r="CW1404" s="3"/>
    </row>
    <row r="1405" spans="1:101" ht="21" customHeight="1" x14ac:dyDescent="0.3">
      <c r="A1405" s="3"/>
      <c r="B1405" s="3"/>
      <c r="C1405" s="2"/>
      <c r="D1405" s="10"/>
      <c r="E1405" s="3"/>
      <c r="F1405" s="3"/>
      <c r="G1405" s="3"/>
      <c r="H1405" s="3"/>
      <c r="I1405" s="3"/>
      <c r="J1405" s="3"/>
      <c r="K1405" s="3"/>
      <c r="L1405" s="8"/>
      <c r="M1405" s="3"/>
      <c r="N1405" s="3"/>
      <c r="O1405" s="3"/>
      <c r="P1405" s="3"/>
      <c r="Q1405" s="3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3"/>
      <c r="AP1405" s="3"/>
      <c r="AQ1405" s="2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  <c r="CV1405" s="3"/>
      <c r="CW1405" s="3"/>
    </row>
    <row r="1406" spans="1:101" ht="21" customHeight="1" x14ac:dyDescent="0.3">
      <c r="A1406" s="3"/>
      <c r="B1406" s="3"/>
      <c r="C1406" s="2"/>
      <c r="D1406" s="10"/>
      <c r="E1406" s="3"/>
      <c r="F1406" s="3"/>
      <c r="G1406" s="3"/>
      <c r="H1406" s="3"/>
      <c r="I1406" s="3"/>
      <c r="J1406" s="3"/>
      <c r="K1406" s="3"/>
      <c r="L1406" s="8"/>
      <c r="M1406" s="3"/>
      <c r="N1406" s="3"/>
      <c r="O1406" s="3"/>
      <c r="P1406" s="3"/>
      <c r="Q1406" s="3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3"/>
      <c r="AP1406" s="3"/>
      <c r="AQ1406" s="2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/>
      <c r="CM1406" s="3"/>
      <c r="CN1406" s="3"/>
      <c r="CO1406" s="3"/>
      <c r="CP1406" s="3"/>
      <c r="CQ1406" s="3"/>
      <c r="CR1406" s="3"/>
      <c r="CS1406" s="3"/>
      <c r="CT1406" s="3"/>
      <c r="CU1406" s="3"/>
      <c r="CV1406" s="3"/>
      <c r="CW1406" s="3"/>
    </row>
    <row r="1407" spans="1:101" ht="21" customHeight="1" x14ac:dyDescent="0.3">
      <c r="A1407" s="3"/>
      <c r="B1407" s="3"/>
      <c r="C1407" s="2"/>
      <c r="D1407" s="10"/>
      <c r="E1407" s="3"/>
      <c r="F1407" s="3"/>
      <c r="G1407" s="3"/>
      <c r="H1407" s="3"/>
      <c r="I1407" s="3"/>
      <c r="J1407" s="3"/>
      <c r="K1407" s="3"/>
      <c r="L1407" s="8"/>
      <c r="M1407" s="3"/>
      <c r="N1407" s="3"/>
      <c r="O1407" s="3"/>
      <c r="P1407" s="3"/>
      <c r="Q1407" s="3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3"/>
      <c r="AP1407" s="3"/>
      <c r="AQ1407" s="2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  <c r="CV1407" s="3"/>
      <c r="CW1407" s="3"/>
    </row>
    <row r="1408" spans="1:101" ht="21" customHeight="1" x14ac:dyDescent="0.3">
      <c r="A1408" s="3"/>
      <c r="B1408" s="3"/>
      <c r="C1408" s="2"/>
      <c r="D1408" s="10"/>
      <c r="E1408" s="3"/>
      <c r="F1408" s="3"/>
      <c r="G1408" s="3"/>
      <c r="H1408" s="3"/>
      <c r="I1408" s="3"/>
      <c r="J1408" s="3"/>
      <c r="K1408" s="3"/>
      <c r="L1408" s="8"/>
      <c r="M1408" s="3"/>
      <c r="N1408" s="3"/>
      <c r="O1408" s="3"/>
      <c r="P1408" s="3"/>
      <c r="Q1408" s="3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3"/>
      <c r="AP1408" s="3"/>
      <c r="AQ1408" s="2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S1408" s="3"/>
      <c r="BT1408" s="3"/>
      <c r="BU1408" s="3"/>
      <c r="BV1408" s="3"/>
      <c r="BW1408" s="3"/>
      <c r="BX1408" s="3"/>
      <c r="BY1408" s="3"/>
      <c r="BZ1408" s="3"/>
      <c r="CA1408" s="3"/>
      <c r="CB1408" s="3"/>
      <c r="CC1408" s="3"/>
      <c r="CD1408" s="3"/>
      <c r="CE1408" s="3"/>
      <c r="CF1408" s="3"/>
      <c r="CG1408" s="3"/>
      <c r="CH1408" s="3"/>
      <c r="CI1408" s="3"/>
      <c r="CJ1408" s="3"/>
      <c r="CK1408" s="3"/>
      <c r="CL1408" s="3"/>
      <c r="CM1408" s="3"/>
      <c r="CN1408" s="3"/>
      <c r="CO1408" s="3"/>
      <c r="CP1408" s="3"/>
      <c r="CQ1408" s="3"/>
      <c r="CR1408" s="3"/>
      <c r="CS1408" s="3"/>
      <c r="CT1408" s="3"/>
      <c r="CU1408" s="3"/>
      <c r="CV1408" s="3"/>
      <c r="CW1408" s="3"/>
    </row>
    <row r="1409" spans="1:101" ht="21" customHeight="1" x14ac:dyDescent="0.3">
      <c r="A1409" s="3"/>
      <c r="B1409" s="3"/>
      <c r="C1409" s="2"/>
      <c r="D1409" s="10"/>
      <c r="E1409" s="3"/>
      <c r="F1409" s="3"/>
      <c r="G1409" s="3"/>
      <c r="H1409" s="3"/>
      <c r="I1409" s="3"/>
      <c r="J1409" s="3"/>
      <c r="K1409" s="3"/>
      <c r="L1409" s="8"/>
      <c r="M1409" s="3"/>
      <c r="N1409" s="3"/>
      <c r="O1409" s="3"/>
      <c r="P1409" s="3"/>
      <c r="Q1409" s="3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3"/>
      <c r="AP1409" s="3"/>
      <c r="AQ1409" s="2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  <c r="CP1409" s="3"/>
      <c r="CQ1409" s="3"/>
      <c r="CR1409" s="3"/>
      <c r="CS1409" s="3"/>
      <c r="CT1409" s="3"/>
      <c r="CU1409" s="3"/>
      <c r="CV1409" s="3"/>
      <c r="CW1409" s="3"/>
    </row>
    <row r="1410" spans="1:101" ht="21" customHeight="1" x14ac:dyDescent="0.3">
      <c r="A1410" s="3"/>
      <c r="B1410" s="3"/>
      <c r="C1410" s="2"/>
      <c r="D1410" s="10"/>
      <c r="E1410" s="3"/>
      <c r="F1410" s="3"/>
      <c r="G1410" s="3"/>
      <c r="H1410" s="3"/>
      <c r="I1410" s="3"/>
      <c r="J1410" s="3"/>
      <c r="K1410" s="3"/>
      <c r="L1410" s="8"/>
      <c r="M1410" s="3"/>
      <c r="N1410" s="3"/>
      <c r="O1410" s="3"/>
      <c r="P1410" s="3"/>
      <c r="Q1410" s="3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3"/>
      <c r="AP1410" s="3"/>
      <c r="AQ1410" s="2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S1410" s="3"/>
      <c r="BT1410" s="3"/>
      <c r="BU1410" s="3"/>
      <c r="BV1410" s="3"/>
      <c r="BW1410" s="3"/>
      <c r="BX1410" s="3"/>
      <c r="BY1410" s="3"/>
      <c r="BZ1410" s="3"/>
      <c r="CA1410" s="3"/>
      <c r="CB1410" s="3"/>
      <c r="CC1410" s="3"/>
      <c r="CD1410" s="3"/>
      <c r="CE1410" s="3"/>
      <c r="CF1410" s="3"/>
      <c r="CG1410" s="3"/>
      <c r="CH1410" s="3"/>
      <c r="CI1410" s="3"/>
      <c r="CJ1410" s="3"/>
      <c r="CK1410" s="3"/>
      <c r="CL1410" s="3"/>
      <c r="CM1410" s="3"/>
      <c r="CN1410" s="3"/>
      <c r="CO1410" s="3"/>
      <c r="CP1410" s="3"/>
      <c r="CQ1410" s="3"/>
      <c r="CR1410" s="3"/>
      <c r="CS1410" s="3"/>
      <c r="CT1410" s="3"/>
      <c r="CU1410" s="3"/>
      <c r="CV1410" s="3"/>
      <c r="CW1410" s="3"/>
    </row>
    <row r="1411" spans="1:101" ht="21" customHeight="1" x14ac:dyDescent="0.3">
      <c r="A1411" s="3"/>
      <c r="B1411" s="3"/>
      <c r="C1411" s="2"/>
      <c r="D1411" s="10"/>
      <c r="E1411" s="3"/>
      <c r="F1411" s="3"/>
      <c r="G1411" s="3"/>
      <c r="H1411" s="3"/>
      <c r="I1411" s="3"/>
      <c r="J1411" s="3"/>
      <c r="K1411" s="3"/>
      <c r="L1411" s="8"/>
      <c r="M1411" s="3"/>
      <c r="N1411" s="3"/>
      <c r="O1411" s="3"/>
      <c r="P1411" s="3"/>
      <c r="Q1411" s="3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3"/>
      <c r="AP1411" s="3"/>
      <c r="AQ1411" s="2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S1411" s="3"/>
      <c r="BT1411" s="3"/>
      <c r="BU1411" s="3"/>
      <c r="BV1411" s="3"/>
      <c r="BW1411" s="3"/>
      <c r="BX1411" s="3"/>
      <c r="BY1411" s="3"/>
      <c r="BZ1411" s="3"/>
      <c r="CA1411" s="3"/>
      <c r="CB1411" s="3"/>
      <c r="CC1411" s="3"/>
      <c r="CD1411" s="3"/>
      <c r="CE1411" s="3"/>
      <c r="CF1411" s="3"/>
      <c r="CG1411" s="3"/>
      <c r="CH1411" s="3"/>
      <c r="CI1411" s="3"/>
      <c r="CJ1411" s="3"/>
      <c r="CK1411" s="3"/>
      <c r="CL1411" s="3"/>
      <c r="CM1411" s="3"/>
      <c r="CN1411" s="3"/>
      <c r="CO1411" s="3"/>
      <c r="CP1411" s="3"/>
      <c r="CQ1411" s="3"/>
      <c r="CR1411" s="3"/>
      <c r="CS1411" s="3"/>
      <c r="CT1411" s="3"/>
      <c r="CU1411" s="3"/>
      <c r="CV1411" s="3"/>
      <c r="CW1411" s="3"/>
    </row>
    <row r="1412" spans="1:101" ht="21" customHeight="1" x14ac:dyDescent="0.3">
      <c r="A1412" s="3"/>
      <c r="B1412" s="3"/>
      <c r="C1412" s="2"/>
      <c r="D1412" s="10"/>
      <c r="E1412" s="3"/>
      <c r="F1412" s="3"/>
      <c r="G1412" s="3"/>
      <c r="H1412" s="3"/>
      <c r="I1412" s="3"/>
      <c r="J1412" s="3"/>
      <c r="K1412" s="3"/>
      <c r="L1412" s="8"/>
      <c r="M1412" s="3"/>
      <c r="N1412" s="3"/>
      <c r="O1412" s="3"/>
      <c r="P1412" s="3"/>
      <c r="Q1412" s="3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3"/>
      <c r="AP1412" s="3"/>
      <c r="AQ1412" s="2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S1412" s="3"/>
      <c r="BT1412" s="3"/>
      <c r="BU1412" s="3"/>
      <c r="BV1412" s="3"/>
      <c r="BW1412" s="3"/>
      <c r="BX1412" s="3"/>
      <c r="BY1412" s="3"/>
      <c r="BZ1412" s="3"/>
      <c r="CA1412" s="3"/>
      <c r="CB1412" s="3"/>
      <c r="CC1412" s="3"/>
      <c r="CD1412" s="3"/>
      <c r="CE1412" s="3"/>
      <c r="CF1412" s="3"/>
      <c r="CG1412" s="3"/>
      <c r="CH1412" s="3"/>
      <c r="CI1412" s="3"/>
      <c r="CJ1412" s="3"/>
      <c r="CK1412" s="3"/>
      <c r="CL1412" s="3"/>
      <c r="CM1412" s="3"/>
      <c r="CN1412" s="3"/>
      <c r="CO1412" s="3"/>
      <c r="CP1412" s="3"/>
      <c r="CQ1412" s="3"/>
      <c r="CR1412" s="3"/>
      <c r="CS1412" s="3"/>
      <c r="CT1412" s="3"/>
      <c r="CU1412" s="3"/>
      <c r="CV1412" s="3"/>
      <c r="CW1412" s="3"/>
    </row>
    <row r="1413" spans="1:101" ht="21" customHeight="1" x14ac:dyDescent="0.3">
      <c r="A1413" s="3"/>
      <c r="B1413" s="3"/>
      <c r="C1413" s="2"/>
      <c r="D1413" s="10"/>
      <c r="E1413" s="3"/>
      <c r="F1413" s="3"/>
      <c r="G1413" s="3"/>
      <c r="H1413" s="3"/>
      <c r="I1413" s="3"/>
      <c r="J1413" s="3"/>
      <c r="K1413" s="3"/>
      <c r="L1413" s="8"/>
      <c r="M1413" s="3"/>
      <c r="N1413" s="3"/>
      <c r="O1413" s="3"/>
      <c r="P1413" s="3"/>
      <c r="Q1413" s="3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S1413" s="3"/>
      <c r="BT1413" s="3"/>
      <c r="BU1413" s="3"/>
      <c r="BV1413" s="3"/>
      <c r="BW1413" s="3"/>
      <c r="BX1413" s="3"/>
      <c r="BY1413" s="3"/>
      <c r="BZ1413" s="3"/>
      <c r="CA1413" s="3"/>
      <c r="CB1413" s="3"/>
      <c r="CC1413" s="3"/>
      <c r="CD1413" s="3"/>
      <c r="CE1413" s="3"/>
      <c r="CF1413" s="3"/>
      <c r="CG1413" s="3"/>
      <c r="CH1413" s="3"/>
      <c r="CI1413" s="3"/>
      <c r="CJ1413" s="3"/>
      <c r="CK1413" s="3"/>
      <c r="CL1413" s="3"/>
      <c r="CM1413" s="3"/>
      <c r="CN1413" s="3"/>
      <c r="CO1413" s="3"/>
      <c r="CP1413" s="3"/>
      <c r="CQ1413" s="3"/>
      <c r="CR1413" s="3"/>
      <c r="CS1413" s="3"/>
      <c r="CT1413" s="3"/>
      <c r="CU1413" s="3"/>
      <c r="CV1413" s="3"/>
      <c r="CW1413" s="3"/>
    </row>
    <row r="1414" spans="1:101" ht="21" customHeight="1" x14ac:dyDescent="0.3">
      <c r="A1414" s="3"/>
      <c r="B1414" s="3"/>
      <c r="C1414" s="2"/>
      <c r="D1414" s="10"/>
      <c r="E1414" s="3"/>
      <c r="F1414" s="3"/>
      <c r="G1414" s="3"/>
      <c r="H1414" s="3"/>
      <c r="I1414" s="3"/>
      <c r="J1414" s="3"/>
      <c r="K1414" s="3"/>
      <c r="L1414" s="8"/>
      <c r="M1414" s="3"/>
      <c r="N1414" s="3"/>
      <c r="O1414" s="3"/>
      <c r="P1414" s="3"/>
      <c r="Q1414" s="3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S1414" s="3"/>
      <c r="BT1414" s="3"/>
      <c r="BU1414" s="3"/>
      <c r="BV1414" s="3"/>
      <c r="BW1414" s="3"/>
      <c r="BX1414" s="3"/>
      <c r="BY1414" s="3"/>
      <c r="BZ1414" s="3"/>
      <c r="CA1414" s="3"/>
      <c r="CB1414" s="3"/>
      <c r="CC1414" s="3"/>
      <c r="CD1414" s="3"/>
      <c r="CE1414" s="3"/>
      <c r="CF1414" s="3"/>
      <c r="CG1414" s="3"/>
      <c r="CH1414" s="3"/>
      <c r="CI1414" s="3"/>
      <c r="CJ1414" s="3"/>
      <c r="CK1414" s="3"/>
      <c r="CL1414" s="3"/>
      <c r="CM1414" s="3"/>
      <c r="CN1414" s="3"/>
      <c r="CO1414" s="3"/>
      <c r="CP1414" s="3"/>
      <c r="CQ1414" s="3"/>
      <c r="CR1414" s="3"/>
      <c r="CS1414" s="3"/>
      <c r="CT1414" s="3"/>
      <c r="CU1414" s="3"/>
      <c r="CV1414" s="3"/>
      <c r="CW1414" s="3"/>
    </row>
    <row r="1415" spans="1:101" ht="21" customHeight="1" x14ac:dyDescent="0.3">
      <c r="A1415" s="3"/>
      <c r="B1415" s="3"/>
      <c r="C1415" s="2"/>
      <c r="D1415" s="10"/>
      <c r="E1415" s="3"/>
      <c r="F1415" s="3"/>
      <c r="G1415" s="3"/>
      <c r="H1415" s="3"/>
      <c r="I1415" s="3"/>
      <c r="J1415" s="3"/>
      <c r="K1415" s="3"/>
      <c r="L1415" s="8"/>
      <c r="M1415" s="3"/>
      <c r="N1415" s="3"/>
      <c r="O1415" s="3"/>
      <c r="P1415" s="3"/>
      <c r="Q1415" s="3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S1415" s="3"/>
      <c r="BT1415" s="3"/>
      <c r="BU1415" s="3"/>
      <c r="BV1415" s="3"/>
      <c r="BW1415" s="3"/>
      <c r="BX1415" s="3"/>
      <c r="BY1415" s="3"/>
      <c r="BZ1415" s="3"/>
      <c r="CA1415" s="3"/>
      <c r="CB1415" s="3"/>
      <c r="CC1415" s="3"/>
      <c r="CD1415" s="3"/>
      <c r="CE1415" s="3"/>
      <c r="CF1415" s="3"/>
      <c r="CG1415" s="3"/>
      <c r="CH1415" s="3"/>
      <c r="CI1415" s="3"/>
      <c r="CJ1415" s="3"/>
      <c r="CK1415" s="3"/>
      <c r="CL1415" s="3"/>
      <c r="CM1415" s="3"/>
      <c r="CN1415" s="3"/>
      <c r="CO1415" s="3"/>
      <c r="CP1415" s="3"/>
      <c r="CQ1415" s="3"/>
      <c r="CR1415" s="3"/>
      <c r="CS1415" s="3"/>
      <c r="CT1415" s="3"/>
      <c r="CU1415" s="3"/>
      <c r="CV1415" s="3"/>
      <c r="CW1415" s="3"/>
    </row>
    <row r="1416" spans="1:101" ht="21" customHeight="1" x14ac:dyDescent="0.3">
      <c r="A1416" s="3"/>
      <c r="B1416" s="3"/>
      <c r="C1416" s="2"/>
      <c r="D1416" s="10"/>
      <c r="E1416" s="3"/>
      <c r="F1416" s="3"/>
      <c r="G1416" s="3"/>
      <c r="H1416" s="3"/>
      <c r="I1416" s="3"/>
      <c r="J1416" s="3"/>
      <c r="K1416" s="3"/>
      <c r="L1416" s="8"/>
      <c r="M1416" s="3"/>
      <c r="N1416" s="3"/>
      <c r="O1416" s="3"/>
      <c r="P1416" s="3"/>
      <c r="Q1416" s="3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S1416" s="3"/>
      <c r="BT1416" s="3"/>
      <c r="BU1416" s="3"/>
      <c r="BV1416" s="3"/>
      <c r="BW1416" s="3"/>
      <c r="BX1416" s="3"/>
      <c r="BY1416" s="3"/>
      <c r="BZ1416" s="3"/>
      <c r="CA1416" s="3"/>
      <c r="CB1416" s="3"/>
      <c r="CC1416" s="3"/>
      <c r="CD1416" s="3"/>
      <c r="CE1416" s="3"/>
      <c r="CF1416" s="3"/>
      <c r="CG1416" s="3"/>
      <c r="CH1416" s="3"/>
      <c r="CI1416" s="3"/>
      <c r="CJ1416" s="3"/>
      <c r="CK1416" s="3"/>
      <c r="CL1416" s="3"/>
      <c r="CM1416" s="3"/>
      <c r="CN1416" s="3"/>
      <c r="CO1416" s="3"/>
      <c r="CP1416" s="3"/>
      <c r="CQ1416" s="3"/>
      <c r="CR1416" s="3"/>
      <c r="CS1416" s="3"/>
      <c r="CT1416" s="3"/>
      <c r="CU1416" s="3"/>
      <c r="CV1416" s="3"/>
      <c r="CW1416" s="3"/>
    </row>
    <row r="1417" spans="1:101" ht="21" customHeight="1" x14ac:dyDescent="0.3">
      <c r="A1417" s="3"/>
      <c r="B1417" s="3"/>
      <c r="C1417" s="2"/>
      <c r="D1417" s="10"/>
      <c r="E1417" s="3"/>
      <c r="F1417" s="3"/>
      <c r="G1417" s="3"/>
      <c r="H1417" s="3"/>
      <c r="I1417" s="3"/>
      <c r="J1417" s="3"/>
      <c r="K1417" s="3"/>
      <c r="L1417" s="8"/>
      <c r="M1417" s="3"/>
      <c r="N1417" s="3"/>
      <c r="O1417" s="3"/>
      <c r="P1417" s="3"/>
      <c r="Q1417" s="3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S1417" s="3"/>
      <c r="BT1417" s="3"/>
      <c r="BU1417" s="3"/>
      <c r="BV1417" s="3"/>
      <c r="BW1417" s="3"/>
      <c r="BX1417" s="3"/>
      <c r="BY1417" s="3"/>
      <c r="BZ1417" s="3"/>
      <c r="CA1417" s="3"/>
      <c r="CB1417" s="3"/>
      <c r="CC1417" s="3"/>
      <c r="CD1417" s="3"/>
      <c r="CE1417" s="3"/>
      <c r="CF1417" s="3"/>
      <c r="CG1417" s="3"/>
      <c r="CH1417" s="3"/>
      <c r="CI1417" s="3"/>
      <c r="CJ1417" s="3"/>
      <c r="CK1417" s="3"/>
      <c r="CL1417" s="3"/>
      <c r="CM1417" s="3"/>
      <c r="CN1417" s="3"/>
      <c r="CO1417" s="3"/>
      <c r="CP1417" s="3"/>
      <c r="CQ1417" s="3"/>
      <c r="CR1417" s="3"/>
      <c r="CS1417" s="3"/>
      <c r="CT1417" s="3"/>
      <c r="CU1417" s="3"/>
      <c r="CV1417" s="3"/>
      <c r="CW1417" s="3"/>
    </row>
    <row r="1418" spans="1:101" ht="21" customHeight="1" x14ac:dyDescent="0.3">
      <c r="A1418" s="3"/>
      <c r="B1418" s="3"/>
      <c r="C1418" s="2"/>
      <c r="D1418" s="10"/>
      <c r="E1418" s="3"/>
      <c r="F1418" s="3"/>
      <c r="G1418" s="3"/>
      <c r="H1418" s="3"/>
      <c r="I1418" s="3"/>
      <c r="J1418" s="3"/>
      <c r="K1418" s="3"/>
      <c r="L1418" s="8"/>
      <c r="M1418" s="3"/>
      <c r="N1418" s="3"/>
      <c r="O1418" s="3"/>
      <c r="P1418" s="3"/>
      <c r="Q1418" s="3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S1418" s="3"/>
      <c r="BT1418" s="3"/>
      <c r="BU1418" s="3"/>
      <c r="BV1418" s="3"/>
      <c r="BW1418" s="3"/>
      <c r="BX1418" s="3"/>
      <c r="BY1418" s="3"/>
      <c r="BZ1418" s="3"/>
      <c r="CA1418" s="3"/>
      <c r="CB1418" s="3"/>
      <c r="CC1418" s="3"/>
      <c r="CD1418" s="3"/>
      <c r="CE1418" s="3"/>
      <c r="CF1418" s="3"/>
      <c r="CG1418" s="3"/>
      <c r="CH1418" s="3"/>
      <c r="CI1418" s="3"/>
      <c r="CJ1418" s="3"/>
      <c r="CK1418" s="3"/>
      <c r="CL1418" s="3"/>
      <c r="CM1418" s="3"/>
      <c r="CN1418" s="3"/>
      <c r="CO1418" s="3"/>
      <c r="CP1418" s="3"/>
      <c r="CQ1418" s="3"/>
      <c r="CR1418" s="3"/>
      <c r="CS1418" s="3"/>
      <c r="CT1418" s="3"/>
      <c r="CU1418" s="3"/>
      <c r="CV1418" s="3"/>
      <c r="CW1418" s="3"/>
    </row>
    <row r="1419" spans="1:101" ht="21" customHeight="1" x14ac:dyDescent="0.3">
      <c r="A1419" s="3"/>
      <c r="B1419" s="3"/>
      <c r="C1419" s="2"/>
      <c r="D1419" s="10"/>
      <c r="E1419" s="3"/>
      <c r="F1419" s="3"/>
      <c r="G1419" s="3"/>
      <c r="H1419" s="3"/>
      <c r="I1419" s="3"/>
      <c r="J1419" s="3"/>
      <c r="K1419" s="3"/>
      <c r="L1419" s="8"/>
      <c r="M1419" s="3"/>
      <c r="N1419" s="3"/>
      <c r="O1419" s="3"/>
      <c r="P1419" s="3"/>
      <c r="Q1419" s="3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S1419" s="3"/>
      <c r="BT1419" s="3"/>
      <c r="BU1419" s="3"/>
      <c r="BV1419" s="3"/>
      <c r="BW1419" s="3"/>
      <c r="BX1419" s="3"/>
      <c r="BY1419" s="3"/>
      <c r="BZ1419" s="3"/>
      <c r="CA1419" s="3"/>
      <c r="CB1419" s="3"/>
      <c r="CC1419" s="3"/>
      <c r="CD1419" s="3"/>
      <c r="CE1419" s="3"/>
      <c r="CF1419" s="3"/>
      <c r="CG1419" s="3"/>
      <c r="CH1419" s="3"/>
      <c r="CI1419" s="3"/>
      <c r="CJ1419" s="3"/>
      <c r="CK1419" s="3"/>
      <c r="CL1419" s="3"/>
      <c r="CM1419" s="3"/>
      <c r="CN1419" s="3"/>
      <c r="CO1419" s="3"/>
      <c r="CP1419" s="3"/>
      <c r="CQ1419" s="3"/>
      <c r="CR1419" s="3"/>
      <c r="CS1419" s="3"/>
      <c r="CT1419" s="3"/>
      <c r="CU1419" s="3"/>
      <c r="CV1419" s="3"/>
      <c r="CW1419" s="3"/>
    </row>
    <row r="1420" spans="1:101" ht="21" customHeight="1" x14ac:dyDescent="0.3">
      <c r="A1420" s="3"/>
      <c r="B1420" s="3"/>
      <c r="C1420" s="2"/>
      <c r="D1420" s="10"/>
      <c r="E1420" s="3"/>
      <c r="F1420" s="3"/>
      <c r="G1420" s="3"/>
      <c r="H1420" s="3"/>
      <c r="I1420" s="3"/>
      <c r="J1420" s="3"/>
      <c r="K1420" s="3"/>
      <c r="L1420" s="8"/>
      <c r="M1420" s="3"/>
      <c r="N1420" s="3"/>
      <c r="O1420" s="3"/>
      <c r="P1420" s="3"/>
      <c r="Q1420" s="3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S1420" s="3"/>
      <c r="BT1420" s="3"/>
      <c r="BU1420" s="3"/>
      <c r="BV1420" s="3"/>
      <c r="BW1420" s="3"/>
      <c r="BX1420" s="3"/>
      <c r="BY1420" s="3"/>
      <c r="BZ1420" s="3"/>
      <c r="CA1420" s="3"/>
      <c r="CB1420" s="3"/>
      <c r="CC1420" s="3"/>
      <c r="CD1420" s="3"/>
      <c r="CE1420" s="3"/>
      <c r="CF1420" s="3"/>
      <c r="CG1420" s="3"/>
      <c r="CH1420" s="3"/>
      <c r="CI1420" s="3"/>
      <c r="CJ1420" s="3"/>
      <c r="CK1420" s="3"/>
      <c r="CL1420" s="3"/>
      <c r="CM1420" s="3"/>
      <c r="CN1420" s="3"/>
      <c r="CO1420" s="3"/>
      <c r="CP1420" s="3"/>
      <c r="CQ1420" s="3"/>
      <c r="CR1420" s="3"/>
      <c r="CS1420" s="3"/>
      <c r="CT1420" s="3"/>
      <c r="CU1420" s="3"/>
      <c r="CV1420" s="3"/>
      <c r="CW1420" s="3"/>
    </row>
    <row r="1421" spans="1:101" ht="21" customHeight="1" x14ac:dyDescent="0.3">
      <c r="A1421" s="3"/>
      <c r="B1421" s="3"/>
      <c r="C1421" s="2"/>
      <c r="D1421" s="10"/>
      <c r="E1421" s="3"/>
      <c r="F1421" s="3"/>
      <c r="G1421" s="3"/>
      <c r="H1421" s="3"/>
      <c r="I1421" s="3"/>
      <c r="J1421" s="3"/>
      <c r="K1421" s="3"/>
      <c r="L1421" s="8"/>
      <c r="M1421" s="3"/>
      <c r="N1421" s="3"/>
      <c r="O1421" s="3"/>
      <c r="P1421" s="3"/>
      <c r="Q1421" s="3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S1421" s="3"/>
      <c r="BT1421" s="3"/>
      <c r="BU1421" s="3"/>
      <c r="BV1421" s="3"/>
      <c r="BW1421" s="3"/>
      <c r="BX1421" s="3"/>
      <c r="BY1421" s="3"/>
      <c r="BZ1421" s="3"/>
      <c r="CA1421" s="3"/>
      <c r="CB1421" s="3"/>
      <c r="CC1421" s="3"/>
      <c r="CD1421" s="3"/>
      <c r="CE1421" s="3"/>
      <c r="CF1421" s="3"/>
      <c r="CG1421" s="3"/>
      <c r="CH1421" s="3"/>
      <c r="CI1421" s="3"/>
      <c r="CJ1421" s="3"/>
      <c r="CK1421" s="3"/>
      <c r="CL1421" s="3"/>
      <c r="CM1421" s="3"/>
      <c r="CN1421" s="3"/>
      <c r="CO1421" s="3"/>
      <c r="CP1421" s="3"/>
      <c r="CQ1421" s="3"/>
      <c r="CR1421" s="3"/>
      <c r="CS1421" s="3"/>
      <c r="CT1421" s="3"/>
      <c r="CU1421" s="3"/>
      <c r="CV1421" s="3"/>
      <c r="CW1421" s="3"/>
    </row>
    <row r="1422" spans="1:101" ht="21" customHeight="1" x14ac:dyDescent="0.3">
      <c r="A1422" s="3"/>
      <c r="B1422" s="3"/>
      <c r="C1422" s="2"/>
      <c r="D1422" s="10"/>
      <c r="E1422" s="3"/>
      <c r="F1422" s="3"/>
      <c r="G1422" s="3"/>
      <c r="H1422" s="3"/>
      <c r="I1422" s="3"/>
      <c r="J1422" s="3"/>
      <c r="K1422" s="3"/>
      <c r="L1422" s="8"/>
      <c r="M1422" s="3"/>
      <c r="N1422" s="3"/>
      <c r="O1422" s="3"/>
      <c r="P1422" s="3"/>
      <c r="Q1422" s="3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S1422" s="3"/>
      <c r="BT1422" s="3"/>
      <c r="BU1422" s="3"/>
      <c r="BV1422" s="3"/>
      <c r="BW1422" s="3"/>
      <c r="BX1422" s="3"/>
      <c r="BY1422" s="3"/>
      <c r="BZ1422" s="3"/>
      <c r="CA1422" s="3"/>
      <c r="CB1422" s="3"/>
      <c r="CC1422" s="3"/>
      <c r="CD1422" s="3"/>
      <c r="CE1422" s="3"/>
      <c r="CF1422" s="3"/>
      <c r="CG1422" s="3"/>
      <c r="CH1422" s="3"/>
      <c r="CI1422" s="3"/>
      <c r="CJ1422" s="3"/>
      <c r="CK1422" s="3"/>
      <c r="CL1422" s="3"/>
      <c r="CM1422" s="3"/>
      <c r="CN1422" s="3"/>
      <c r="CO1422" s="3"/>
      <c r="CP1422" s="3"/>
      <c r="CQ1422" s="3"/>
      <c r="CR1422" s="3"/>
      <c r="CS1422" s="3"/>
      <c r="CT1422" s="3"/>
      <c r="CU1422" s="3"/>
      <c r="CV1422" s="3"/>
      <c r="CW1422" s="3"/>
    </row>
    <row r="1423" spans="1:101" ht="21" customHeight="1" x14ac:dyDescent="0.3">
      <c r="A1423" s="3"/>
      <c r="B1423" s="3"/>
      <c r="C1423" s="2"/>
      <c r="D1423" s="10"/>
      <c r="E1423" s="3"/>
      <c r="F1423" s="3"/>
      <c r="G1423" s="3"/>
      <c r="H1423" s="3"/>
      <c r="I1423" s="3"/>
      <c r="J1423" s="3"/>
      <c r="K1423" s="3"/>
      <c r="L1423" s="8"/>
      <c r="M1423" s="3"/>
      <c r="N1423" s="3"/>
      <c r="O1423" s="3"/>
      <c r="P1423" s="3"/>
      <c r="Q1423" s="3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S1423" s="3"/>
      <c r="BT1423" s="3"/>
      <c r="BU1423" s="3"/>
      <c r="BV1423" s="3"/>
      <c r="BW1423" s="3"/>
      <c r="BX1423" s="3"/>
      <c r="BY1423" s="3"/>
      <c r="BZ1423" s="3"/>
      <c r="CA1423" s="3"/>
      <c r="CB1423" s="3"/>
      <c r="CC1423" s="3"/>
      <c r="CD1423" s="3"/>
      <c r="CE1423" s="3"/>
      <c r="CF1423" s="3"/>
      <c r="CG1423" s="3"/>
      <c r="CH1423" s="3"/>
      <c r="CI1423" s="3"/>
      <c r="CJ1423" s="3"/>
      <c r="CK1423" s="3"/>
      <c r="CL1423" s="3"/>
      <c r="CM1423" s="3"/>
      <c r="CN1423" s="3"/>
      <c r="CO1423" s="3"/>
      <c r="CP1423" s="3"/>
      <c r="CQ1423" s="3"/>
      <c r="CR1423" s="3"/>
      <c r="CS1423" s="3"/>
      <c r="CT1423" s="3"/>
      <c r="CU1423" s="3"/>
      <c r="CV1423" s="3"/>
      <c r="CW1423" s="3"/>
    </row>
    <row r="1424" spans="1:101" ht="21" customHeight="1" x14ac:dyDescent="0.3">
      <c r="A1424" s="3"/>
      <c r="B1424" s="3"/>
      <c r="C1424" s="2"/>
      <c r="D1424" s="10"/>
      <c r="E1424" s="3"/>
      <c r="F1424" s="3"/>
      <c r="G1424" s="3"/>
      <c r="H1424" s="3"/>
      <c r="I1424" s="3"/>
      <c r="J1424" s="3"/>
      <c r="K1424" s="3"/>
      <c r="L1424" s="8"/>
      <c r="M1424" s="3"/>
      <c r="N1424" s="3"/>
      <c r="O1424" s="3"/>
      <c r="P1424" s="3"/>
      <c r="Q1424" s="3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S1424" s="3"/>
      <c r="BT1424" s="3"/>
      <c r="BU1424" s="3"/>
      <c r="BV1424" s="3"/>
      <c r="BW1424" s="3"/>
      <c r="BX1424" s="3"/>
      <c r="BY1424" s="3"/>
      <c r="BZ1424" s="3"/>
      <c r="CA1424" s="3"/>
      <c r="CB1424" s="3"/>
      <c r="CC1424" s="3"/>
      <c r="CD1424" s="3"/>
      <c r="CE1424" s="3"/>
      <c r="CF1424" s="3"/>
      <c r="CG1424" s="3"/>
      <c r="CH1424" s="3"/>
      <c r="CI1424" s="3"/>
      <c r="CJ1424" s="3"/>
      <c r="CK1424" s="3"/>
      <c r="CL1424" s="3"/>
      <c r="CM1424" s="3"/>
      <c r="CN1424" s="3"/>
      <c r="CO1424" s="3"/>
      <c r="CP1424" s="3"/>
      <c r="CQ1424" s="3"/>
      <c r="CR1424" s="3"/>
      <c r="CS1424" s="3"/>
      <c r="CT1424" s="3"/>
      <c r="CU1424" s="3"/>
      <c r="CV1424" s="3"/>
      <c r="CW1424" s="3"/>
    </row>
    <row r="1425" spans="1:101" ht="21" customHeight="1" x14ac:dyDescent="0.3">
      <c r="A1425" s="3"/>
      <c r="B1425" s="3"/>
      <c r="C1425" s="2"/>
      <c r="D1425" s="10"/>
      <c r="E1425" s="3"/>
      <c r="F1425" s="3"/>
      <c r="G1425" s="3"/>
      <c r="H1425" s="3"/>
      <c r="I1425" s="3"/>
      <c r="J1425" s="3"/>
      <c r="K1425" s="3"/>
      <c r="L1425" s="8"/>
      <c r="M1425" s="3"/>
      <c r="N1425" s="3"/>
      <c r="O1425" s="3"/>
      <c r="P1425" s="3"/>
      <c r="Q1425" s="3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S1425" s="3"/>
      <c r="BT1425" s="3"/>
      <c r="BU1425" s="3"/>
      <c r="BV1425" s="3"/>
      <c r="BW1425" s="3"/>
      <c r="BX1425" s="3"/>
      <c r="BY1425" s="3"/>
      <c r="BZ1425" s="3"/>
      <c r="CA1425" s="3"/>
      <c r="CB1425" s="3"/>
      <c r="CC1425" s="3"/>
      <c r="CD1425" s="3"/>
      <c r="CE1425" s="3"/>
      <c r="CF1425" s="3"/>
      <c r="CG1425" s="3"/>
      <c r="CH1425" s="3"/>
      <c r="CI1425" s="3"/>
      <c r="CJ1425" s="3"/>
      <c r="CK1425" s="3"/>
      <c r="CL1425" s="3"/>
      <c r="CM1425" s="3"/>
      <c r="CN1425" s="3"/>
      <c r="CO1425" s="3"/>
      <c r="CP1425" s="3"/>
      <c r="CQ1425" s="3"/>
      <c r="CR1425" s="3"/>
      <c r="CS1425" s="3"/>
      <c r="CT1425" s="3"/>
      <c r="CU1425" s="3"/>
      <c r="CV1425" s="3"/>
      <c r="CW1425" s="3"/>
    </row>
    <row r="1426" spans="1:101" ht="21" customHeight="1" x14ac:dyDescent="0.3">
      <c r="A1426" s="3"/>
      <c r="B1426" s="3"/>
      <c r="C1426" s="2"/>
      <c r="D1426" s="10"/>
      <c r="E1426" s="3"/>
      <c r="F1426" s="3"/>
      <c r="G1426" s="3"/>
      <c r="H1426" s="3"/>
      <c r="I1426" s="3"/>
      <c r="J1426" s="3"/>
      <c r="K1426" s="3"/>
      <c r="L1426" s="8"/>
      <c r="M1426" s="3"/>
      <c r="N1426" s="3"/>
      <c r="O1426" s="3"/>
      <c r="P1426" s="3"/>
      <c r="Q1426" s="3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S1426" s="3"/>
      <c r="BT1426" s="3"/>
      <c r="BU1426" s="3"/>
      <c r="BV1426" s="3"/>
      <c r="BW1426" s="3"/>
      <c r="BX1426" s="3"/>
      <c r="BY1426" s="3"/>
      <c r="BZ1426" s="3"/>
      <c r="CA1426" s="3"/>
      <c r="CB1426" s="3"/>
      <c r="CC1426" s="3"/>
      <c r="CD1426" s="3"/>
      <c r="CE1426" s="3"/>
      <c r="CF1426" s="3"/>
      <c r="CG1426" s="3"/>
      <c r="CH1426" s="3"/>
      <c r="CI1426" s="3"/>
      <c r="CJ1426" s="3"/>
      <c r="CK1426" s="3"/>
      <c r="CL1426" s="3"/>
      <c r="CM1426" s="3"/>
      <c r="CN1426" s="3"/>
      <c r="CO1426" s="3"/>
      <c r="CP1426" s="3"/>
      <c r="CQ1426" s="3"/>
      <c r="CR1426" s="3"/>
      <c r="CS1426" s="3"/>
      <c r="CT1426" s="3"/>
      <c r="CU1426" s="3"/>
      <c r="CV1426" s="3"/>
      <c r="CW1426" s="3"/>
    </row>
    <row r="1427" spans="1:101" ht="21" customHeight="1" x14ac:dyDescent="0.3">
      <c r="A1427" s="3"/>
      <c r="B1427" s="3"/>
      <c r="C1427" s="2"/>
      <c r="D1427" s="10"/>
      <c r="E1427" s="3"/>
      <c r="F1427" s="3"/>
      <c r="G1427" s="3"/>
      <c r="H1427" s="3"/>
      <c r="I1427" s="3"/>
      <c r="J1427" s="3"/>
      <c r="K1427" s="3"/>
      <c r="L1427" s="8"/>
      <c r="M1427" s="3"/>
      <c r="N1427" s="3"/>
      <c r="O1427" s="3"/>
      <c r="P1427" s="3"/>
      <c r="Q1427" s="3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S1427" s="3"/>
      <c r="BT1427" s="3"/>
      <c r="BU1427" s="3"/>
      <c r="BV1427" s="3"/>
      <c r="BW1427" s="3"/>
      <c r="BX1427" s="3"/>
      <c r="BY1427" s="3"/>
      <c r="BZ1427" s="3"/>
      <c r="CA1427" s="3"/>
      <c r="CB1427" s="3"/>
      <c r="CC1427" s="3"/>
      <c r="CD1427" s="3"/>
      <c r="CE1427" s="3"/>
      <c r="CF1427" s="3"/>
      <c r="CG1427" s="3"/>
      <c r="CH1427" s="3"/>
      <c r="CI1427" s="3"/>
      <c r="CJ1427" s="3"/>
      <c r="CK1427" s="3"/>
      <c r="CL1427" s="3"/>
      <c r="CM1427" s="3"/>
      <c r="CN1427" s="3"/>
      <c r="CO1427" s="3"/>
      <c r="CP1427" s="3"/>
      <c r="CQ1427" s="3"/>
      <c r="CR1427" s="3"/>
      <c r="CS1427" s="3"/>
      <c r="CT1427" s="3"/>
      <c r="CU1427" s="3"/>
      <c r="CV1427" s="3"/>
      <c r="CW1427" s="3"/>
    </row>
    <row r="1428" spans="1:101" ht="21" customHeight="1" x14ac:dyDescent="0.3">
      <c r="A1428" s="3"/>
      <c r="B1428" s="3"/>
      <c r="C1428" s="2"/>
      <c r="D1428" s="10"/>
      <c r="E1428" s="3"/>
      <c r="F1428" s="3"/>
      <c r="G1428" s="3"/>
      <c r="H1428" s="3"/>
      <c r="I1428" s="3"/>
      <c r="J1428" s="3"/>
      <c r="K1428" s="3"/>
      <c r="L1428" s="8"/>
      <c r="M1428" s="3"/>
      <c r="N1428" s="3"/>
      <c r="O1428" s="3"/>
      <c r="P1428" s="3"/>
      <c r="Q1428" s="3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S1428" s="3"/>
      <c r="BT1428" s="3"/>
      <c r="BU1428" s="3"/>
      <c r="BV1428" s="3"/>
      <c r="BW1428" s="3"/>
      <c r="BX1428" s="3"/>
      <c r="BY1428" s="3"/>
      <c r="BZ1428" s="3"/>
      <c r="CA1428" s="3"/>
      <c r="CB1428" s="3"/>
      <c r="CC1428" s="3"/>
      <c r="CD1428" s="3"/>
      <c r="CE1428" s="3"/>
      <c r="CF1428" s="3"/>
      <c r="CG1428" s="3"/>
      <c r="CH1428" s="3"/>
      <c r="CI1428" s="3"/>
      <c r="CJ1428" s="3"/>
      <c r="CK1428" s="3"/>
      <c r="CL1428" s="3"/>
      <c r="CM1428" s="3"/>
      <c r="CN1428" s="3"/>
      <c r="CO1428" s="3"/>
      <c r="CP1428" s="3"/>
      <c r="CQ1428" s="3"/>
      <c r="CR1428" s="3"/>
      <c r="CS1428" s="3"/>
      <c r="CT1428" s="3"/>
      <c r="CU1428" s="3"/>
      <c r="CV1428" s="3"/>
      <c r="CW1428" s="3"/>
    </row>
    <row r="1429" spans="1:101" ht="21" customHeight="1" x14ac:dyDescent="0.3">
      <c r="A1429" s="3"/>
      <c r="B1429" s="3"/>
      <c r="C1429" s="2"/>
      <c r="D1429" s="10"/>
      <c r="E1429" s="3"/>
      <c r="F1429" s="3"/>
      <c r="G1429" s="3"/>
      <c r="H1429" s="3"/>
      <c r="I1429" s="3"/>
      <c r="J1429" s="3"/>
      <c r="K1429" s="3"/>
      <c r="L1429" s="8"/>
      <c r="M1429" s="3"/>
      <c r="N1429" s="3"/>
      <c r="O1429" s="3"/>
      <c r="P1429" s="3"/>
      <c r="Q1429" s="3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S1429" s="3"/>
      <c r="BT1429" s="3"/>
      <c r="BU1429" s="3"/>
      <c r="BV1429" s="3"/>
      <c r="BW1429" s="3"/>
      <c r="BX1429" s="3"/>
      <c r="BY1429" s="3"/>
      <c r="BZ1429" s="3"/>
      <c r="CA1429" s="3"/>
      <c r="CB1429" s="3"/>
      <c r="CC1429" s="3"/>
      <c r="CD1429" s="3"/>
      <c r="CE1429" s="3"/>
      <c r="CF1429" s="3"/>
      <c r="CG1429" s="3"/>
      <c r="CH1429" s="3"/>
      <c r="CI1429" s="3"/>
      <c r="CJ1429" s="3"/>
      <c r="CK1429" s="3"/>
      <c r="CL1429" s="3"/>
      <c r="CM1429" s="3"/>
      <c r="CN1429" s="3"/>
      <c r="CO1429" s="3"/>
      <c r="CP1429" s="3"/>
      <c r="CQ1429" s="3"/>
      <c r="CR1429" s="3"/>
      <c r="CS1429" s="3"/>
      <c r="CT1429" s="3"/>
      <c r="CU1429" s="3"/>
      <c r="CV1429" s="3"/>
      <c r="CW1429" s="3"/>
    </row>
    <row r="1430" spans="1:101" ht="21" customHeight="1" x14ac:dyDescent="0.3">
      <c r="A1430" s="3"/>
      <c r="B1430" s="3"/>
      <c r="C1430" s="2"/>
      <c r="D1430" s="10"/>
      <c r="E1430" s="3"/>
      <c r="F1430" s="3"/>
      <c r="G1430" s="3"/>
      <c r="H1430" s="3"/>
      <c r="I1430" s="3"/>
      <c r="J1430" s="3"/>
      <c r="K1430" s="3"/>
      <c r="L1430" s="8"/>
      <c r="M1430" s="3"/>
      <c r="N1430" s="3"/>
      <c r="O1430" s="3"/>
      <c r="P1430" s="3"/>
      <c r="Q1430" s="3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S1430" s="3"/>
      <c r="BT1430" s="3"/>
      <c r="BU1430" s="3"/>
      <c r="BV1430" s="3"/>
      <c r="BW1430" s="3"/>
      <c r="BX1430" s="3"/>
      <c r="BY1430" s="3"/>
      <c r="BZ1430" s="3"/>
      <c r="CA1430" s="3"/>
      <c r="CB1430" s="3"/>
      <c r="CC1430" s="3"/>
      <c r="CD1430" s="3"/>
      <c r="CE1430" s="3"/>
      <c r="CF1430" s="3"/>
      <c r="CG1430" s="3"/>
      <c r="CH1430" s="3"/>
      <c r="CI1430" s="3"/>
      <c r="CJ1430" s="3"/>
      <c r="CK1430" s="3"/>
      <c r="CL1430" s="3"/>
      <c r="CM1430" s="3"/>
      <c r="CN1430" s="3"/>
      <c r="CO1430" s="3"/>
      <c r="CP1430" s="3"/>
      <c r="CQ1430" s="3"/>
      <c r="CR1430" s="3"/>
      <c r="CS1430" s="3"/>
      <c r="CT1430" s="3"/>
      <c r="CU1430" s="3"/>
      <c r="CV1430" s="3"/>
      <c r="CW1430" s="3"/>
    </row>
    <row r="1431" spans="1:101" ht="21" customHeight="1" x14ac:dyDescent="0.3">
      <c r="A1431" s="3"/>
      <c r="B1431" s="3"/>
      <c r="C1431" s="2"/>
      <c r="D1431" s="10"/>
      <c r="E1431" s="3"/>
      <c r="F1431" s="3"/>
      <c r="G1431" s="3"/>
      <c r="H1431" s="3"/>
      <c r="I1431" s="3"/>
      <c r="J1431" s="3"/>
      <c r="K1431" s="3"/>
      <c r="L1431" s="8"/>
      <c r="M1431" s="3"/>
      <c r="N1431" s="3"/>
      <c r="O1431" s="3"/>
      <c r="P1431" s="3"/>
      <c r="Q1431" s="3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S1431" s="3"/>
      <c r="BT1431" s="3"/>
      <c r="BU1431" s="3"/>
      <c r="BV1431" s="3"/>
      <c r="BW1431" s="3"/>
      <c r="BX1431" s="3"/>
      <c r="BY1431" s="3"/>
      <c r="BZ1431" s="3"/>
      <c r="CA1431" s="3"/>
      <c r="CB1431" s="3"/>
      <c r="CC1431" s="3"/>
      <c r="CD1431" s="3"/>
      <c r="CE1431" s="3"/>
      <c r="CF1431" s="3"/>
      <c r="CG1431" s="3"/>
      <c r="CH1431" s="3"/>
      <c r="CI1431" s="3"/>
      <c r="CJ1431" s="3"/>
      <c r="CK1431" s="3"/>
      <c r="CL1431" s="3"/>
      <c r="CM1431" s="3"/>
      <c r="CN1431" s="3"/>
      <c r="CO1431" s="3"/>
      <c r="CP1431" s="3"/>
      <c r="CQ1431" s="3"/>
      <c r="CR1431" s="3"/>
      <c r="CS1431" s="3"/>
      <c r="CT1431" s="3"/>
      <c r="CU1431" s="3"/>
      <c r="CV1431" s="3"/>
      <c r="CW1431" s="3"/>
    </row>
    <row r="1432" spans="1:101" ht="21" customHeight="1" x14ac:dyDescent="0.3">
      <c r="A1432" s="3"/>
      <c r="B1432" s="3"/>
      <c r="C1432" s="2"/>
      <c r="D1432" s="10"/>
      <c r="E1432" s="3"/>
      <c r="F1432" s="3"/>
      <c r="G1432" s="3"/>
      <c r="H1432" s="3"/>
      <c r="I1432" s="3"/>
      <c r="J1432" s="3"/>
      <c r="K1432" s="3"/>
      <c r="L1432" s="8"/>
      <c r="M1432" s="3"/>
      <c r="N1432" s="3"/>
      <c r="O1432" s="3"/>
      <c r="P1432" s="3"/>
      <c r="Q1432" s="3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S1432" s="3"/>
      <c r="BT1432" s="3"/>
      <c r="BU1432" s="3"/>
      <c r="BV1432" s="3"/>
      <c r="BW1432" s="3"/>
      <c r="BX1432" s="3"/>
      <c r="BY1432" s="3"/>
      <c r="BZ1432" s="3"/>
      <c r="CA1432" s="3"/>
      <c r="CB1432" s="3"/>
      <c r="CC1432" s="3"/>
      <c r="CD1432" s="3"/>
      <c r="CE1432" s="3"/>
      <c r="CF1432" s="3"/>
      <c r="CG1432" s="3"/>
      <c r="CH1432" s="3"/>
      <c r="CI1432" s="3"/>
      <c r="CJ1432" s="3"/>
      <c r="CK1432" s="3"/>
      <c r="CL1432" s="3"/>
      <c r="CM1432" s="3"/>
      <c r="CN1432" s="3"/>
      <c r="CO1432" s="3"/>
      <c r="CP1432" s="3"/>
      <c r="CQ1432" s="3"/>
      <c r="CR1432" s="3"/>
      <c r="CS1432" s="3"/>
      <c r="CT1432" s="3"/>
      <c r="CU1432" s="3"/>
      <c r="CV1432" s="3"/>
      <c r="CW1432" s="3"/>
    </row>
    <row r="1433" spans="1:101" ht="21" customHeight="1" x14ac:dyDescent="0.3">
      <c r="A1433" s="3"/>
      <c r="B1433" s="3"/>
      <c r="C1433" s="2"/>
      <c r="D1433" s="10"/>
      <c r="E1433" s="3"/>
      <c r="F1433" s="3"/>
      <c r="G1433" s="3"/>
      <c r="H1433" s="3"/>
      <c r="I1433" s="3"/>
      <c r="J1433" s="3"/>
      <c r="K1433" s="3"/>
      <c r="L1433" s="8"/>
      <c r="M1433" s="3"/>
      <c r="N1433" s="3"/>
      <c r="O1433" s="3"/>
      <c r="P1433" s="3"/>
      <c r="Q1433" s="3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S1433" s="3"/>
      <c r="BT1433" s="3"/>
      <c r="BU1433" s="3"/>
      <c r="BV1433" s="3"/>
      <c r="BW1433" s="3"/>
      <c r="BX1433" s="3"/>
      <c r="BY1433" s="3"/>
      <c r="BZ1433" s="3"/>
      <c r="CA1433" s="3"/>
      <c r="CB1433" s="3"/>
      <c r="CC1433" s="3"/>
      <c r="CD1433" s="3"/>
      <c r="CE1433" s="3"/>
      <c r="CF1433" s="3"/>
      <c r="CG1433" s="3"/>
      <c r="CH1433" s="3"/>
      <c r="CI1433" s="3"/>
      <c r="CJ1433" s="3"/>
      <c r="CK1433" s="3"/>
      <c r="CL1433" s="3"/>
      <c r="CM1433" s="3"/>
      <c r="CN1433" s="3"/>
      <c r="CO1433" s="3"/>
      <c r="CP1433" s="3"/>
      <c r="CQ1433" s="3"/>
      <c r="CR1433" s="3"/>
      <c r="CS1433" s="3"/>
      <c r="CT1433" s="3"/>
      <c r="CU1433" s="3"/>
      <c r="CV1433" s="3"/>
      <c r="CW1433" s="3"/>
    </row>
    <row r="1434" spans="1:101" ht="21" customHeight="1" x14ac:dyDescent="0.3">
      <c r="A1434" s="3"/>
      <c r="B1434" s="3"/>
      <c r="C1434" s="2"/>
      <c r="D1434" s="10"/>
      <c r="E1434" s="3"/>
      <c r="F1434" s="3"/>
      <c r="G1434" s="3"/>
      <c r="H1434" s="3"/>
      <c r="I1434" s="3"/>
      <c r="J1434" s="3"/>
      <c r="K1434" s="3"/>
      <c r="L1434" s="8"/>
      <c r="M1434" s="3"/>
      <c r="N1434" s="3"/>
      <c r="O1434" s="3"/>
      <c r="P1434" s="3"/>
      <c r="Q1434" s="3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  <c r="CV1434" s="3"/>
      <c r="CW1434" s="3"/>
    </row>
    <row r="1435" spans="1:101" ht="21" customHeight="1" x14ac:dyDescent="0.3">
      <c r="A1435" s="3"/>
      <c r="B1435" s="3"/>
      <c r="C1435" s="2"/>
      <c r="D1435" s="10"/>
      <c r="E1435" s="3"/>
      <c r="F1435" s="3"/>
      <c r="G1435" s="3"/>
      <c r="H1435" s="3"/>
      <c r="I1435" s="3"/>
      <c r="J1435" s="3"/>
      <c r="K1435" s="3"/>
      <c r="L1435" s="8"/>
      <c r="M1435" s="3"/>
      <c r="N1435" s="3"/>
      <c r="O1435" s="3"/>
      <c r="P1435" s="3"/>
      <c r="Q1435" s="3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  <c r="CV1435" s="3"/>
      <c r="CW1435" s="3"/>
    </row>
    <row r="1436" spans="1:101" ht="21" customHeight="1" x14ac:dyDescent="0.3">
      <c r="A1436" s="3"/>
      <c r="B1436" s="3"/>
      <c r="C1436" s="2"/>
      <c r="D1436" s="10"/>
      <c r="E1436" s="3"/>
      <c r="F1436" s="3"/>
      <c r="G1436" s="3"/>
      <c r="H1436" s="3"/>
      <c r="I1436" s="3"/>
      <c r="J1436" s="3"/>
      <c r="K1436" s="3"/>
      <c r="L1436" s="8"/>
      <c r="M1436" s="3"/>
      <c r="N1436" s="3"/>
      <c r="O1436" s="3"/>
      <c r="P1436" s="3"/>
      <c r="Q1436" s="3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  <c r="CV1436" s="3"/>
      <c r="CW1436" s="3"/>
    </row>
    <row r="1437" spans="1:101" ht="21" customHeight="1" x14ac:dyDescent="0.3">
      <c r="A1437" s="3"/>
      <c r="B1437" s="3"/>
      <c r="C1437" s="2"/>
      <c r="D1437" s="10"/>
      <c r="E1437" s="3"/>
      <c r="F1437" s="3"/>
      <c r="G1437" s="3"/>
      <c r="H1437" s="3"/>
      <c r="I1437" s="3"/>
      <c r="J1437" s="3"/>
      <c r="K1437" s="3"/>
      <c r="L1437" s="8"/>
      <c r="M1437" s="3"/>
      <c r="N1437" s="3"/>
      <c r="O1437" s="3"/>
      <c r="P1437" s="3"/>
      <c r="Q1437" s="3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  <c r="CV1437" s="3"/>
      <c r="CW1437" s="3"/>
    </row>
    <row r="1438" spans="1:101" ht="21" customHeight="1" x14ac:dyDescent="0.3">
      <c r="A1438" s="3"/>
      <c r="B1438" s="3"/>
      <c r="C1438" s="2"/>
      <c r="D1438" s="10"/>
      <c r="E1438" s="3"/>
      <c r="F1438" s="3"/>
      <c r="G1438" s="3"/>
      <c r="H1438" s="3"/>
      <c r="I1438" s="3"/>
      <c r="J1438" s="3"/>
      <c r="K1438" s="3"/>
      <c r="L1438" s="8"/>
      <c r="M1438" s="3"/>
      <c r="N1438" s="3"/>
      <c r="O1438" s="3"/>
      <c r="P1438" s="3"/>
      <c r="Q1438" s="3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  <c r="CV1438" s="3"/>
      <c r="CW1438" s="3"/>
    </row>
    <row r="1439" spans="1:101" ht="21" customHeight="1" x14ac:dyDescent="0.3">
      <c r="A1439" s="3"/>
      <c r="B1439" s="3"/>
      <c r="C1439" s="2"/>
      <c r="D1439" s="10"/>
      <c r="E1439" s="3"/>
      <c r="F1439" s="3"/>
      <c r="G1439" s="3"/>
      <c r="H1439" s="3"/>
      <c r="I1439" s="3"/>
      <c r="J1439" s="3"/>
      <c r="K1439" s="3"/>
      <c r="L1439" s="8"/>
      <c r="M1439" s="3"/>
      <c r="N1439" s="3"/>
      <c r="O1439" s="3"/>
      <c r="P1439" s="3"/>
      <c r="Q1439" s="3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  <c r="CV1439" s="3"/>
      <c r="CW1439" s="3"/>
    </row>
    <row r="1440" spans="1:101" ht="21" customHeight="1" x14ac:dyDescent="0.3">
      <c r="A1440" s="3"/>
      <c r="B1440" s="3"/>
      <c r="C1440" s="2"/>
      <c r="D1440" s="10"/>
      <c r="E1440" s="3"/>
      <c r="F1440" s="3"/>
      <c r="G1440" s="3"/>
      <c r="H1440" s="3"/>
      <c r="I1440" s="3"/>
      <c r="J1440" s="3"/>
      <c r="K1440" s="3"/>
      <c r="L1440" s="8"/>
      <c r="M1440" s="3"/>
      <c r="N1440" s="3"/>
      <c r="O1440" s="3"/>
      <c r="P1440" s="3"/>
      <c r="Q1440" s="3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  <c r="CV1440" s="3"/>
      <c r="CW1440" s="3"/>
    </row>
    <row r="1441" spans="1:101" ht="21" customHeight="1" x14ac:dyDescent="0.3">
      <c r="A1441" s="3"/>
      <c r="B1441" s="3"/>
      <c r="C1441" s="2"/>
      <c r="D1441" s="10"/>
      <c r="E1441" s="3"/>
      <c r="F1441" s="3"/>
      <c r="G1441" s="3"/>
      <c r="H1441" s="3"/>
      <c r="I1441" s="3"/>
      <c r="J1441" s="3"/>
      <c r="K1441" s="3"/>
      <c r="L1441" s="8"/>
      <c r="M1441" s="3"/>
      <c r="N1441" s="3"/>
      <c r="O1441" s="3"/>
      <c r="P1441" s="3"/>
      <c r="Q1441" s="3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  <c r="CV1441" s="3"/>
      <c r="CW1441" s="3"/>
    </row>
    <row r="1442" spans="1:101" ht="21" customHeight="1" x14ac:dyDescent="0.3">
      <c r="A1442" s="3"/>
      <c r="B1442" s="3"/>
      <c r="C1442" s="2"/>
      <c r="D1442" s="10"/>
      <c r="E1442" s="3"/>
      <c r="F1442" s="3"/>
      <c r="G1442" s="3"/>
      <c r="H1442" s="3"/>
      <c r="I1442" s="3"/>
      <c r="J1442" s="3"/>
      <c r="K1442" s="3"/>
      <c r="L1442" s="8"/>
      <c r="M1442" s="3"/>
      <c r="N1442" s="3"/>
      <c r="O1442" s="3"/>
      <c r="P1442" s="3"/>
      <c r="Q1442" s="3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  <c r="CV1442" s="3"/>
      <c r="CW1442" s="3"/>
    </row>
    <row r="1443" spans="1:101" ht="21" customHeight="1" x14ac:dyDescent="0.3">
      <c r="A1443" s="3"/>
      <c r="B1443" s="3"/>
      <c r="C1443" s="2"/>
      <c r="D1443" s="10"/>
      <c r="E1443" s="3"/>
      <c r="F1443" s="3"/>
      <c r="G1443" s="3"/>
      <c r="H1443" s="3"/>
      <c r="I1443" s="3"/>
      <c r="J1443" s="3"/>
      <c r="K1443" s="3"/>
      <c r="L1443" s="8"/>
      <c r="M1443" s="3"/>
      <c r="N1443" s="3"/>
      <c r="O1443" s="3"/>
      <c r="P1443" s="3"/>
      <c r="Q1443" s="3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  <c r="CV1443" s="3"/>
      <c r="CW1443" s="3"/>
    </row>
    <row r="1444" spans="1:101" ht="21" customHeight="1" x14ac:dyDescent="0.3">
      <c r="A1444" s="3"/>
      <c r="B1444" s="3"/>
      <c r="C1444" s="2"/>
      <c r="D1444" s="10"/>
      <c r="E1444" s="3"/>
      <c r="F1444" s="3"/>
      <c r="G1444" s="3"/>
      <c r="H1444" s="3"/>
      <c r="I1444" s="3"/>
      <c r="J1444" s="3"/>
      <c r="K1444" s="3"/>
      <c r="L1444" s="8"/>
      <c r="M1444" s="3"/>
      <c r="N1444" s="3"/>
      <c r="O1444" s="3"/>
      <c r="P1444" s="3"/>
      <c r="Q1444" s="3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  <c r="CV1444" s="3"/>
      <c r="CW1444" s="3"/>
    </row>
    <row r="1445" spans="1:101" ht="21" customHeight="1" x14ac:dyDescent="0.3">
      <c r="A1445" s="3"/>
      <c r="B1445" s="3"/>
      <c r="C1445" s="2"/>
      <c r="D1445" s="10"/>
      <c r="E1445" s="3"/>
      <c r="F1445" s="3"/>
      <c r="G1445" s="3"/>
      <c r="H1445" s="3"/>
      <c r="I1445" s="3"/>
      <c r="J1445" s="3"/>
      <c r="K1445" s="3"/>
      <c r="L1445" s="8"/>
      <c r="M1445" s="3"/>
      <c r="N1445" s="3"/>
      <c r="O1445" s="3"/>
      <c r="P1445" s="3"/>
      <c r="Q1445" s="3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  <c r="CV1445" s="3"/>
      <c r="CW1445" s="3"/>
    </row>
    <row r="1446" spans="1:101" ht="21" customHeight="1" x14ac:dyDescent="0.3">
      <c r="A1446" s="3"/>
      <c r="B1446" s="3"/>
      <c r="C1446" s="2"/>
      <c r="D1446" s="10"/>
      <c r="E1446" s="3"/>
      <c r="F1446" s="3"/>
      <c r="G1446" s="3"/>
      <c r="H1446" s="3"/>
      <c r="I1446" s="3"/>
      <c r="J1446" s="3"/>
      <c r="K1446" s="3"/>
      <c r="L1446" s="8"/>
      <c r="M1446" s="3"/>
      <c r="N1446" s="3"/>
      <c r="O1446" s="3"/>
      <c r="P1446" s="3"/>
      <c r="Q1446" s="3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  <c r="CV1446" s="3"/>
      <c r="CW1446" s="3"/>
    </row>
    <row r="1447" spans="1:101" ht="21" customHeight="1" x14ac:dyDescent="0.3">
      <c r="A1447" s="3"/>
      <c r="B1447" s="3"/>
      <c r="C1447" s="2"/>
      <c r="D1447" s="10"/>
      <c r="E1447" s="3"/>
      <c r="F1447" s="3"/>
      <c r="G1447" s="3"/>
      <c r="H1447" s="3"/>
      <c r="I1447" s="3"/>
      <c r="J1447" s="3"/>
      <c r="K1447" s="3"/>
      <c r="L1447" s="8"/>
      <c r="M1447" s="3"/>
      <c r="N1447" s="3"/>
      <c r="O1447" s="3"/>
      <c r="P1447" s="3"/>
      <c r="Q1447" s="3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  <c r="CV1447" s="3"/>
      <c r="CW1447" s="3"/>
    </row>
    <row r="1448" spans="1:101" ht="21" customHeight="1" x14ac:dyDescent="0.3">
      <c r="A1448" s="3"/>
      <c r="B1448" s="3"/>
      <c r="C1448" s="2"/>
      <c r="D1448" s="10"/>
      <c r="E1448" s="3"/>
      <c r="F1448" s="3"/>
      <c r="G1448" s="3"/>
      <c r="H1448" s="3"/>
      <c r="I1448" s="3"/>
      <c r="J1448" s="3"/>
      <c r="K1448" s="3"/>
      <c r="L1448" s="8"/>
      <c r="M1448" s="3"/>
      <c r="N1448" s="3"/>
      <c r="O1448" s="3"/>
      <c r="P1448" s="3"/>
      <c r="Q1448" s="3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  <c r="CV1448" s="3"/>
      <c r="CW1448" s="3"/>
    </row>
    <row r="1449" spans="1:101" ht="21" customHeight="1" x14ac:dyDescent="0.3">
      <c r="A1449" s="3"/>
      <c r="B1449" s="3"/>
      <c r="C1449" s="2"/>
      <c r="D1449" s="10"/>
      <c r="E1449" s="3"/>
      <c r="F1449" s="3"/>
      <c r="G1449" s="3"/>
      <c r="H1449" s="3"/>
      <c r="I1449" s="3"/>
      <c r="J1449" s="3"/>
      <c r="K1449" s="3"/>
      <c r="L1449" s="8"/>
      <c r="M1449" s="3"/>
      <c r="N1449" s="3"/>
      <c r="O1449" s="3"/>
      <c r="P1449" s="3"/>
      <c r="Q1449" s="3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  <c r="CV1449" s="3"/>
      <c r="CW1449" s="3"/>
    </row>
    <row r="1450" spans="1:101" ht="21" customHeight="1" x14ac:dyDescent="0.3">
      <c r="A1450" s="3"/>
      <c r="B1450" s="3"/>
      <c r="C1450" s="2"/>
      <c r="D1450" s="10"/>
      <c r="E1450" s="3"/>
      <c r="F1450" s="3"/>
      <c r="G1450" s="3"/>
      <c r="H1450" s="3"/>
      <c r="I1450" s="3"/>
      <c r="J1450" s="3"/>
      <c r="K1450" s="3"/>
      <c r="L1450" s="8"/>
      <c r="M1450" s="3"/>
      <c r="N1450" s="3"/>
      <c r="O1450" s="3"/>
      <c r="P1450" s="3"/>
      <c r="Q1450" s="3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  <c r="CV1450" s="3"/>
      <c r="CW1450" s="3"/>
    </row>
    <row r="1451" spans="1:101" ht="21" customHeight="1" x14ac:dyDescent="0.3">
      <c r="A1451" s="3"/>
      <c r="B1451" s="3"/>
      <c r="C1451" s="2"/>
      <c r="D1451" s="10"/>
      <c r="E1451" s="3"/>
      <c r="F1451" s="3"/>
      <c r="G1451" s="3"/>
      <c r="H1451" s="3"/>
      <c r="I1451" s="3"/>
      <c r="J1451" s="3"/>
      <c r="K1451" s="3"/>
      <c r="L1451" s="8"/>
      <c r="M1451" s="3"/>
      <c r="N1451" s="3"/>
      <c r="O1451" s="3"/>
      <c r="P1451" s="3"/>
      <c r="Q1451" s="3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  <c r="CW1451" s="3"/>
    </row>
    <row r="1452" spans="1:101" ht="21" customHeight="1" x14ac:dyDescent="0.3">
      <c r="A1452" s="3"/>
      <c r="B1452" s="3"/>
      <c r="C1452" s="2"/>
      <c r="D1452" s="10"/>
      <c r="E1452" s="3"/>
      <c r="F1452" s="3"/>
      <c r="G1452" s="3"/>
      <c r="H1452" s="3"/>
      <c r="I1452" s="3"/>
      <c r="J1452" s="3"/>
      <c r="K1452" s="3"/>
      <c r="L1452" s="8"/>
      <c r="M1452" s="3"/>
      <c r="N1452" s="3"/>
      <c r="O1452" s="3"/>
      <c r="P1452" s="3"/>
      <c r="Q1452" s="3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  <c r="CW1452" s="3"/>
    </row>
    <row r="1453" spans="1:101" ht="21" customHeight="1" x14ac:dyDescent="0.3">
      <c r="A1453" s="3"/>
      <c r="B1453" s="3"/>
      <c r="C1453" s="2"/>
      <c r="D1453" s="10"/>
      <c r="E1453" s="3"/>
      <c r="F1453" s="3"/>
      <c r="G1453" s="3"/>
      <c r="H1453" s="3"/>
      <c r="I1453" s="3"/>
      <c r="J1453" s="3"/>
      <c r="K1453" s="3"/>
      <c r="L1453" s="8"/>
      <c r="M1453" s="3"/>
      <c r="N1453" s="3"/>
      <c r="O1453" s="3"/>
      <c r="P1453" s="3"/>
      <c r="Q1453" s="3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  <c r="CW1453" s="3"/>
    </row>
    <row r="1454" spans="1:101" ht="21" customHeight="1" x14ac:dyDescent="0.3">
      <c r="A1454" s="3"/>
      <c r="B1454" s="3"/>
      <c r="C1454" s="2"/>
      <c r="D1454" s="10"/>
      <c r="E1454" s="3"/>
      <c r="F1454" s="3"/>
      <c r="G1454" s="3"/>
      <c r="H1454" s="3"/>
      <c r="I1454" s="3"/>
      <c r="J1454" s="3"/>
      <c r="K1454" s="3"/>
      <c r="L1454" s="8"/>
      <c r="M1454" s="3"/>
      <c r="N1454" s="3"/>
      <c r="O1454" s="3"/>
      <c r="P1454" s="3"/>
      <c r="Q1454" s="3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  <c r="CW1454" s="3"/>
    </row>
    <row r="1455" spans="1:101" ht="21" customHeight="1" x14ac:dyDescent="0.3">
      <c r="A1455" s="3"/>
      <c r="B1455" s="3"/>
      <c r="C1455" s="2"/>
      <c r="D1455" s="10"/>
      <c r="E1455" s="3"/>
      <c r="F1455" s="3"/>
      <c r="G1455" s="3"/>
      <c r="H1455" s="3"/>
      <c r="I1455" s="3"/>
      <c r="J1455" s="3"/>
      <c r="K1455" s="3"/>
      <c r="L1455" s="8"/>
      <c r="M1455" s="3"/>
      <c r="N1455" s="3"/>
      <c r="O1455" s="3"/>
      <c r="P1455" s="3"/>
      <c r="Q1455" s="3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  <c r="CW1455" s="3"/>
    </row>
    <row r="1456" spans="1:101" ht="21" customHeight="1" x14ac:dyDescent="0.3">
      <c r="A1456" s="3"/>
      <c r="B1456" s="3"/>
      <c r="C1456" s="2"/>
      <c r="D1456" s="10"/>
      <c r="E1456" s="3"/>
      <c r="F1456" s="3"/>
      <c r="G1456" s="3"/>
      <c r="H1456" s="3"/>
      <c r="I1456" s="3"/>
      <c r="J1456" s="3"/>
      <c r="K1456" s="3"/>
      <c r="L1456" s="8"/>
      <c r="M1456" s="3"/>
      <c r="N1456" s="3"/>
      <c r="O1456" s="3"/>
      <c r="P1456" s="3"/>
      <c r="Q1456" s="3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  <c r="CW1456" s="3"/>
    </row>
    <row r="1457" spans="1:101" ht="21" customHeight="1" x14ac:dyDescent="0.3">
      <c r="A1457" s="3"/>
      <c r="B1457" s="3"/>
      <c r="C1457" s="2"/>
      <c r="D1457" s="10"/>
      <c r="E1457" s="3"/>
      <c r="F1457" s="3"/>
      <c r="G1457" s="3"/>
      <c r="H1457" s="3"/>
      <c r="I1457" s="3"/>
      <c r="J1457" s="3"/>
      <c r="K1457" s="3"/>
      <c r="L1457" s="8"/>
      <c r="M1457" s="3"/>
      <c r="N1457" s="3"/>
      <c r="O1457" s="3"/>
      <c r="P1457" s="3"/>
      <c r="Q1457" s="3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  <c r="CV1457" s="3"/>
      <c r="CW1457" s="3"/>
    </row>
    <row r="1458" spans="1:101" ht="21" customHeight="1" x14ac:dyDescent="0.3">
      <c r="A1458" s="3"/>
      <c r="B1458" s="3"/>
      <c r="C1458" s="2"/>
      <c r="D1458" s="10"/>
      <c r="E1458" s="3"/>
      <c r="F1458" s="3"/>
      <c r="G1458" s="3"/>
      <c r="H1458" s="3"/>
      <c r="I1458" s="3"/>
      <c r="J1458" s="3"/>
      <c r="K1458" s="3"/>
      <c r="L1458" s="8"/>
      <c r="M1458" s="3"/>
      <c r="N1458" s="3"/>
      <c r="O1458" s="3"/>
      <c r="P1458" s="3"/>
      <c r="Q1458" s="3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  <c r="CV1458" s="3"/>
      <c r="CW1458" s="3"/>
    </row>
    <row r="1459" spans="1:101" ht="21" customHeight="1" x14ac:dyDescent="0.3">
      <c r="A1459" s="3"/>
      <c r="B1459" s="3"/>
      <c r="C1459" s="2"/>
      <c r="D1459" s="10"/>
      <c r="E1459" s="3"/>
      <c r="F1459" s="3"/>
      <c r="G1459" s="3"/>
      <c r="H1459" s="3"/>
      <c r="I1459" s="3"/>
      <c r="J1459" s="3"/>
      <c r="K1459" s="3"/>
      <c r="L1459" s="8"/>
      <c r="M1459" s="3"/>
      <c r="N1459" s="3"/>
      <c r="O1459" s="3"/>
      <c r="P1459" s="3"/>
      <c r="Q1459" s="3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  <c r="CV1459" s="3"/>
      <c r="CW1459" s="3"/>
    </row>
    <row r="1460" spans="1:101" ht="21" customHeight="1" x14ac:dyDescent="0.3">
      <c r="A1460" s="3"/>
      <c r="B1460" s="3"/>
      <c r="C1460" s="2"/>
      <c r="D1460" s="10"/>
      <c r="E1460" s="3"/>
      <c r="F1460" s="3"/>
      <c r="G1460" s="3"/>
      <c r="H1460" s="3"/>
      <c r="I1460" s="3"/>
      <c r="J1460" s="3"/>
      <c r="K1460" s="3"/>
      <c r="L1460" s="8"/>
      <c r="M1460" s="3"/>
      <c r="N1460" s="3"/>
      <c r="O1460" s="3"/>
      <c r="P1460" s="3"/>
      <c r="Q1460" s="3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  <c r="CV1460" s="3"/>
      <c r="CW1460" s="3"/>
    </row>
    <row r="1461" spans="1:101" ht="21" customHeight="1" x14ac:dyDescent="0.3">
      <c r="A1461" s="3"/>
      <c r="B1461" s="3"/>
      <c r="C1461" s="2"/>
      <c r="D1461" s="10"/>
      <c r="E1461" s="3"/>
      <c r="F1461" s="3"/>
      <c r="G1461" s="3"/>
      <c r="H1461" s="3"/>
      <c r="I1461" s="3"/>
      <c r="J1461" s="3"/>
      <c r="K1461" s="3"/>
      <c r="L1461" s="8"/>
      <c r="M1461" s="3"/>
      <c r="N1461" s="3"/>
      <c r="O1461" s="3"/>
      <c r="P1461" s="3"/>
      <c r="Q1461" s="3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  <c r="CW1461" s="3"/>
    </row>
    <row r="1462" spans="1:101" ht="21" customHeight="1" x14ac:dyDescent="0.3">
      <c r="A1462" s="3"/>
      <c r="B1462" s="3"/>
      <c r="C1462" s="2"/>
      <c r="D1462" s="10"/>
      <c r="E1462" s="3"/>
      <c r="F1462" s="3"/>
      <c r="G1462" s="3"/>
      <c r="H1462" s="3"/>
      <c r="I1462" s="3"/>
      <c r="J1462" s="3"/>
      <c r="K1462" s="3"/>
      <c r="L1462" s="8"/>
      <c r="M1462" s="3"/>
      <c r="N1462" s="3"/>
      <c r="O1462" s="3"/>
      <c r="P1462" s="3"/>
      <c r="Q1462" s="3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  <c r="CV1462" s="3"/>
      <c r="CW1462" s="3"/>
    </row>
    <row r="1463" spans="1:101" ht="21" customHeight="1" x14ac:dyDescent="0.3">
      <c r="A1463" s="3"/>
      <c r="B1463" s="3"/>
      <c r="C1463" s="2"/>
      <c r="D1463" s="10"/>
      <c r="E1463" s="3"/>
      <c r="F1463" s="3"/>
      <c r="G1463" s="3"/>
      <c r="H1463" s="3"/>
      <c r="I1463" s="3"/>
      <c r="J1463" s="3"/>
      <c r="K1463" s="3"/>
      <c r="L1463" s="8"/>
      <c r="M1463" s="3"/>
      <c r="N1463" s="3"/>
      <c r="O1463" s="3"/>
      <c r="P1463" s="3"/>
      <c r="Q1463" s="3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  <c r="CV1463" s="3"/>
      <c r="CW1463" s="3"/>
    </row>
    <row r="1464" spans="1:101" ht="21" customHeight="1" x14ac:dyDescent="0.3">
      <c r="A1464" s="3"/>
      <c r="B1464" s="3"/>
      <c r="C1464" s="2"/>
      <c r="D1464" s="10"/>
      <c r="E1464" s="3"/>
      <c r="F1464" s="3"/>
      <c r="G1464" s="3"/>
      <c r="H1464" s="3"/>
      <c r="I1464" s="3"/>
      <c r="J1464" s="3"/>
      <c r="K1464" s="3"/>
      <c r="L1464" s="8"/>
      <c r="M1464" s="3"/>
      <c r="N1464" s="3"/>
      <c r="O1464" s="3"/>
      <c r="P1464" s="3"/>
      <c r="Q1464" s="3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  <c r="CW1464" s="3"/>
    </row>
    <row r="1465" spans="1:101" ht="21" customHeight="1" x14ac:dyDescent="0.3">
      <c r="A1465" s="3"/>
      <c r="B1465" s="3"/>
      <c r="C1465" s="2"/>
      <c r="D1465" s="10"/>
      <c r="E1465" s="3"/>
      <c r="F1465" s="3"/>
      <c r="G1465" s="3"/>
      <c r="H1465" s="3"/>
      <c r="I1465" s="3"/>
      <c r="J1465" s="3"/>
      <c r="K1465" s="3"/>
      <c r="L1465" s="8"/>
      <c r="M1465" s="3"/>
      <c r="N1465" s="3"/>
      <c r="O1465" s="3"/>
      <c r="P1465" s="3"/>
      <c r="Q1465" s="3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  <c r="CW1465" s="3"/>
    </row>
    <row r="1466" spans="1:101" ht="21" customHeight="1" x14ac:dyDescent="0.3">
      <c r="A1466" s="3"/>
      <c r="B1466" s="3"/>
      <c r="C1466" s="2"/>
      <c r="D1466" s="10"/>
      <c r="E1466" s="3"/>
      <c r="F1466" s="3"/>
      <c r="G1466" s="3"/>
      <c r="H1466" s="3"/>
      <c r="I1466" s="3"/>
      <c r="J1466" s="3"/>
      <c r="K1466" s="3"/>
      <c r="L1466" s="8"/>
      <c r="M1466" s="3"/>
      <c r="N1466" s="3"/>
      <c r="O1466" s="3"/>
      <c r="P1466" s="3"/>
      <c r="Q1466" s="3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  <c r="CV1466" s="3"/>
      <c r="CW1466" s="3"/>
    </row>
    <row r="1467" spans="1:101" ht="21" customHeight="1" x14ac:dyDescent="0.3">
      <c r="A1467" s="3"/>
      <c r="B1467" s="3"/>
      <c r="C1467" s="2"/>
      <c r="D1467" s="10"/>
      <c r="E1467" s="3"/>
      <c r="F1467" s="3"/>
      <c r="G1467" s="3"/>
      <c r="H1467" s="3"/>
      <c r="I1467" s="3"/>
      <c r="J1467" s="3"/>
      <c r="K1467" s="3"/>
      <c r="L1467" s="8"/>
      <c r="M1467" s="3"/>
      <c r="N1467" s="3"/>
      <c r="O1467" s="3"/>
      <c r="P1467" s="3"/>
      <c r="Q1467" s="3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  <c r="CW1467" s="3"/>
    </row>
    <row r="1468" spans="1:101" ht="21" customHeight="1" x14ac:dyDescent="0.3">
      <c r="A1468" s="3"/>
      <c r="B1468" s="3"/>
      <c r="C1468" s="2"/>
      <c r="D1468" s="10"/>
      <c r="E1468" s="3"/>
      <c r="F1468" s="3"/>
      <c r="G1468" s="3"/>
      <c r="H1468" s="3"/>
      <c r="I1468" s="3"/>
      <c r="J1468" s="3"/>
      <c r="K1468" s="3"/>
      <c r="L1468" s="8"/>
      <c r="M1468" s="3"/>
      <c r="N1468" s="3"/>
      <c r="O1468" s="3"/>
      <c r="P1468" s="3"/>
      <c r="Q1468" s="3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  <c r="CW1468" s="3"/>
    </row>
    <row r="1469" spans="1:101" ht="21" customHeight="1" x14ac:dyDescent="0.3">
      <c r="A1469" s="3"/>
      <c r="B1469" s="3"/>
      <c r="C1469" s="2"/>
      <c r="D1469" s="10"/>
      <c r="E1469" s="3"/>
      <c r="F1469" s="3"/>
      <c r="G1469" s="3"/>
      <c r="H1469" s="3"/>
      <c r="I1469" s="3"/>
      <c r="J1469" s="3"/>
      <c r="K1469" s="3"/>
      <c r="L1469" s="8"/>
      <c r="M1469" s="3"/>
      <c r="N1469" s="3"/>
      <c r="O1469" s="3"/>
      <c r="P1469" s="3"/>
      <c r="Q1469" s="3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  <c r="CV1469" s="3"/>
      <c r="CW1469" s="3"/>
    </row>
    <row r="1470" spans="1:101" ht="21" customHeight="1" x14ac:dyDescent="0.3">
      <c r="A1470" s="3"/>
      <c r="B1470" s="3"/>
      <c r="C1470" s="2"/>
      <c r="D1470" s="10"/>
      <c r="E1470" s="3"/>
      <c r="F1470" s="3"/>
      <c r="G1470" s="3"/>
      <c r="H1470" s="3"/>
      <c r="I1470" s="3"/>
      <c r="J1470" s="3"/>
      <c r="K1470" s="3"/>
      <c r="L1470" s="8"/>
      <c r="M1470" s="3"/>
      <c r="N1470" s="3"/>
      <c r="O1470" s="3"/>
      <c r="P1470" s="3"/>
      <c r="Q1470" s="3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  <c r="CV1470" s="3"/>
      <c r="CW1470" s="3"/>
    </row>
    <row r="1471" spans="1:101" ht="21" customHeight="1" x14ac:dyDescent="0.3">
      <c r="A1471" s="3"/>
      <c r="B1471" s="3"/>
      <c r="C1471" s="2"/>
      <c r="D1471" s="10"/>
      <c r="E1471" s="3"/>
      <c r="F1471" s="3"/>
      <c r="G1471" s="3"/>
      <c r="H1471" s="3"/>
      <c r="I1471" s="3"/>
      <c r="J1471" s="3"/>
      <c r="K1471" s="3"/>
      <c r="L1471" s="8"/>
      <c r="M1471" s="3"/>
      <c r="N1471" s="3"/>
      <c r="O1471" s="3"/>
      <c r="P1471" s="3"/>
      <c r="Q1471" s="3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  <c r="CV1471" s="3"/>
      <c r="CW1471" s="3"/>
    </row>
    <row r="1472" spans="1:101" ht="21" customHeight="1" x14ac:dyDescent="0.3">
      <c r="A1472" s="3"/>
      <c r="B1472" s="3"/>
      <c r="C1472" s="2"/>
      <c r="D1472" s="10"/>
      <c r="E1472" s="3"/>
      <c r="F1472" s="3"/>
      <c r="G1472" s="3"/>
      <c r="H1472" s="3"/>
      <c r="I1472" s="3"/>
      <c r="J1472" s="3"/>
      <c r="K1472" s="3"/>
      <c r="L1472" s="8"/>
      <c r="M1472" s="3"/>
      <c r="N1472" s="3"/>
      <c r="O1472" s="3"/>
      <c r="P1472" s="3"/>
      <c r="Q1472" s="3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</row>
    <row r="1473" spans="1:101" ht="21" customHeight="1" x14ac:dyDescent="0.3">
      <c r="A1473" s="3"/>
      <c r="B1473" s="3"/>
      <c r="C1473" s="2"/>
      <c r="D1473" s="10"/>
      <c r="E1473" s="3"/>
      <c r="F1473" s="3"/>
      <c r="G1473" s="3"/>
      <c r="H1473" s="3"/>
      <c r="I1473" s="3"/>
      <c r="J1473" s="3"/>
      <c r="K1473" s="3"/>
      <c r="L1473" s="8"/>
      <c r="M1473" s="3"/>
      <c r="N1473" s="3"/>
      <c r="O1473" s="3"/>
      <c r="P1473" s="3"/>
      <c r="Q1473" s="3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  <c r="CW1473" s="3"/>
    </row>
    <row r="1474" spans="1:101" ht="21" customHeight="1" x14ac:dyDescent="0.3">
      <c r="A1474" s="3"/>
      <c r="B1474" s="3"/>
      <c r="C1474" s="2"/>
      <c r="D1474" s="10"/>
      <c r="E1474" s="3"/>
      <c r="F1474" s="3"/>
      <c r="G1474" s="3"/>
      <c r="H1474" s="3"/>
      <c r="I1474" s="3"/>
      <c r="J1474" s="3"/>
      <c r="K1474" s="3"/>
      <c r="L1474" s="8"/>
      <c r="M1474" s="3"/>
      <c r="N1474" s="3"/>
      <c r="O1474" s="3"/>
      <c r="P1474" s="3"/>
      <c r="Q1474" s="3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  <c r="CV1474" s="3"/>
      <c r="CW1474" s="3"/>
    </row>
    <row r="1475" spans="1:101" ht="21" customHeight="1" x14ac:dyDescent="0.3">
      <c r="A1475" s="3"/>
      <c r="B1475" s="3"/>
      <c r="C1475" s="2"/>
      <c r="D1475" s="10"/>
      <c r="E1475" s="3"/>
      <c r="F1475" s="3"/>
      <c r="G1475" s="3"/>
      <c r="H1475" s="3"/>
      <c r="I1475" s="3"/>
      <c r="J1475" s="3"/>
      <c r="K1475" s="3"/>
      <c r="L1475" s="8"/>
      <c r="M1475" s="3"/>
      <c r="N1475" s="3"/>
      <c r="O1475" s="3"/>
      <c r="P1475" s="3"/>
      <c r="Q1475" s="3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  <c r="CV1475" s="3"/>
      <c r="CW1475" s="3"/>
    </row>
    <row r="1476" spans="1:101" ht="21" customHeight="1" x14ac:dyDescent="0.3">
      <c r="A1476" s="3"/>
      <c r="B1476" s="3"/>
      <c r="C1476" s="2"/>
      <c r="D1476" s="10"/>
      <c r="E1476" s="3"/>
      <c r="F1476" s="3"/>
      <c r="G1476" s="3"/>
      <c r="H1476" s="3"/>
      <c r="I1476" s="3"/>
      <c r="J1476" s="3"/>
      <c r="K1476" s="3"/>
      <c r="L1476" s="8"/>
      <c r="M1476" s="3"/>
      <c r="N1476" s="3"/>
      <c r="O1476" s="3"/>
      <c r="P1476" s="3"/>
      <c r="Q1476" s="3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S1476" s="3"/>
      <c r="BT1476" s="3"/>
      <c r="BU1476" s="3"/>
      <c r="BV1476" s="3"/>
      <c r="BW1476" s="3"/>
      <c r="BX1476" s="3"/>
      <c r="BY1476" s="3"/>
      <c r="BZ1476" s="3"/>
      <c r="CA1476" s="3"/>
      <c r="CB1476" s="3"/>
      <c r="CC1476" s="3"/>
      <c r="CD1476" s="3"/>
      <c r="CE1476" s="3"/>
      <c r="CF1476" s="3"/>
      <c r="CG1476" s="3"/>
      <c r="CH1476" s="3"/>
      <c r="CI1476" s="3"/>
      <c r="CJ1476" s="3"/>
      <c r="CK1476" s="3"/>
      <c r="CL1476" s="3"/>
      <c r="CM1476" s="3"/>
      <c r="CN1476" s="3"/>
      <c r="CO1476" s="3"/>
      <c r="CP1476" s="3"/>
      <c r="CQ1476" s="3"/>
      <c r="CR1476" s="3"/>
      <c r="CS1476" s="3"/>
      <c r="CT1476" s="3"/>
      <c r="CU1476" s="3"/>
      <c r="CV1476" s="3"/>
      <c r="CW1476" s="3"/>
    </row>
    <row r="1477" spans="1:101" ht="21" customHeight="1" x14ac:dyDescent="0.3">
      <c r="A1477" s="3"/>
      <c r="B1477" s="3"/>
      <c r="C1477" s="2"/>
      <c r="D1477" s="10"/>
      <c r="E1477" s="3"/>
      <c r="F1477" s="3"/>
      <c r="G1477" s="3"/>
      <c r="H1477" s="3"/>
      <c r="I1477" s="3"/>
      <c r="J1477" s="3"/>
      <c r="K1477" s="3"/>
      <c r="L1477" s="8"/>
      <c r="M1477" s="3"/>
      <c r="N1477" s="3"/>
      <c r="O1477" s="3"/>
      <c r="P1477" s="3"/>
      <c r="Q1477" s="3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S1477" s="3"/>
      <c r="BT1477" s="3"/>
      <c r="BU1477" s="3"/>
      <c r="BV1477" s="3"/>
      <c r="BW1477" s="3"/>
      <c r="BX1477" s="3"/>
      <c r="BY1477" s="3"/>
      <c r="BZ1477" s="3"/>
      <c r="CA1477" s="3"/>
      <c r="CB1477" s="3"/>
      <c r="CC1477" s="3"/>
      <c r="CD1477" s="3"/>
      <c r="CE1477" s="3"/>
      <c r="CF1477" s="3"/>
      <c r="CG1477" s="3"/>
      <c r="CH1477" s="3"/>
      <c r="CI1477" s="3"/>
      <c r="CJ1477" s="3"/>
      <c r="CK1477" s="3"/>
      <c r="CL1477" s="3"/>
      <c r="CM1477" s="3"/>
      <c r="CN1477" s="3"/>
      <c r="CO1477" s="3"/>
      <c r="CP1477" s="3"/>
      <c r="CQ1477" s="3"/>
      <c r="CR1477" s="3"/>
      <c r="CS1477" s="3"/>
      <c r="CT1477" s="3"/>
      <c r="CU1477" s="3"/>
      <c r="CV1477" s="3"/>
      <c r="CW1477" s="3"/>
    </row>
    <row r="1478" spans="1:101" ht="21" customHeight="1" x14ac:dyDescent="0.3">
      <c r="A1478" s="3"/>
      <c r="B1478" s="3"/>
      <c r="C1478" s="2"/>
      <c r="D1478" s="10"/>
      <c r="E1478" s="3"/>
      <c r="F1478" s="3"/>
      <c r="G1478" s="3"/>
      <c r="H1478" s="3"/>
      <c r="I1478" s="3"/>
      <c r="J1478" s="3"/>
      <c r="K1478" s="3"/>
      <c r="L1478" s="8"/>
      <c r="M1478" s="3"/>
      <c r="N1478" s="3"/>
      <c r="O1478" s="3"/>
      <c r="P1478" s="3"/>
      <c r="Q1478" s="3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S1478" s="3"/>
      <c r="BT1478" s="3"/>
      <c r="BU1478" s="3"/>
      <c r="BV1478" s="3"/>
      <c r="BW1478" s="3"/>
      <c r="BX1478" s="3"/>
      <c r="BY1478" s="3"/>
      <c r="BZ1478" s="3"/>
      <c r="CA1478" s="3"/>
      <c r="CB1478" s="3"/>
      <c r="CC1478" s="3"/>
      <c r="CD1478" s="3"/>
      <c r="CE1478" s="3"/>
      <c r="CF1478" s="3"/>
      <c r="CG1478" s="3"/>
      <c r="CH1478" s="3"/>
      <c r="CI1478" s="3"/>
      <c r="CJ1478" s="3"/>
      <c r="CK1478" s="3"/>
      <c r="CL1478" s="3"/>
      <c r="CM1478" s="3"/>
      <c r="CN1478" s="3"/>
      <c r="CO1478" s="3"/>
      <c r="CP1478" s="3"/>
      <c r="CQ1478" s="3"/>
      <c r="CR1478" s="3"/>
      <c r="CS1478" s="3"/>
      <c r="CT1478" s="3"/>
      <c r="CU1478" s="3"/>
      <c r="CV1478" s="3"/>
      <c r="CW1478" s="3"/>
    </row>
    <row r="1479" spans="1:101" ht="21" customHeight="1" x14ac:dyDescent="0.3">
      <c r="A1479" s="3"/>
      <c r="B1479" s="3"/>
      <c r="C1479" s="2"/>
      <c r="D1479" s="10"/>
      <c r="E1479" s="3"/>
      <c r="F1479" s="3"/>
      <c r="G1479" s="3"/>
      <c r="H1479" s="3"/>
      <c r="I1479" s="3"/>
      <c r="J1479" s="3"/>
      <c r="K1479" s="3"/>
      <c r="L1479" s="8"/>
      <c r="M1479" s="3"/>
      <c r="N1479" s="3"/>
      <c r="O1479" s="3"/>
      <c r="P1479" s="3"/>
      <c r="Q1479" s="3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S1479" s="3"/>
      <c r="BT1479" s="3"/>
      <c r="BU1479" s="3"/>
      <c r="BV1479" s="3"/>
      <c r="BW1479" s="3"/>
      <c r="BX1479" s="3"/>
      <c r="BY1479" s="3"/>
      <c r="BZ1479" s="3"/>
      <c r="CA1479" s="3"/>
      <c r="CB1479" s="3"/>
      <c r="CC1479" s="3"/>
      <c r="CD1479" s="3"/>
      <c r="CE1479" s="3"/>
      <c r="CF1479" s="3"/>
      <c r="CG1479" s="3"/>
      <c r="CH1479" s="3"/>
      <c r="CI1479" s="3"/>
      <c r="CJ1479" s="3"/>
      <c r="CK1479" s="3"/>
      <c r="CL1479" s="3"/>
      <c r="CM1479" s="3"/>
      <c r="CN1479" s="3"/>
      <c r="CO1479" s="3"/>
      <c r="CP1479" s="3"/>
      <c r="CQ1479" s="3"/>
      <c r="CR1479" s="3"/>
      <c r="CS1479" s="3"/>
      <c r="CT1479" s="3"/>
      <c r="CU1479" s="3"/>
      <c r="CV1479" s="3"/>
      <c r="CW1479" s="3"/>
    </row>
    <row r="1480" spans="1:101" ht="21" customHeight="1" x14ac:dyDescent="0.3">
      <c r="A1480" s="3"/>
      <c r="B1480" s="3"/>
      <c r="C1480" s="2"/>
      <c r="D1480" s="10"/>
      <c r="E1480" s="3"/>
      <c r="F1480" s="3"/>
      <c r="G1480" s="3"/>
      <c r="H1480" s="3"/>
      <c r="I1480" s="3"/>
      <c r="J1480" s="3"/>
      <c r="K1480" s="3"/>
      <c r="L1480" s="8"/>
      <c r="M1480" s="3"/>
      <c r="N1480" s="3"/>
      <c r="O1480" s="3"/>
      <c r="P1480" s="3"/>
      <c r="Q1480" s="3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S1480" s="3"/>
      <c r="BT1480" s="3"/>
      <c r="BU1480" s="3"/>
      <c r="BV1480" s="3"/>
      <c r="BW1480" s="3"/>
      <c r="BX1480" s="3"/>
      <c r="BY1480" s="3"/>
      <c r="BZ1480" s="3"/>
      <c r="CA1480" s="3"/>
      <c r="CB1480" s="3"/>
      <c r="CC1480" s="3"/>
      <c r="CD1480" s="3"/>
      <c r="CE1480" s="3"/>
      <c r="CF1480" s="3"/>
      <c r="CG1480" s="3"/>
      <c r="CH1480" s="3"/>
      <c r="CI1480" s="3"/>
      <c r="CJ1480" s="3"/>
      <c r="CK1480" s="3"/>
      <c r="CL1480" s="3"/>
      <c r="CM1480" s="3"/>
      <c r="CN1480" s="3"/>
      <c r="CO1480" s="3"/>
      <c r="CP1480" s="3"/>
      <c r="CQ1480" s="3"/>
      <c r="CR1480" s="3"/>
      <c r="CS1480" s="3"/>
      <c r="CT1480" s="3"/>
      <c r="CU1480" s="3"/>
      <c r="CV1480" s="3"/>
      <c r="CW1480" s="3"/>
    </row>
    <row r="1481" spans="1:101" ht="21" customHeight="1" x14ac:dyDescent="0.3">
      <c r="A1481" s="3"/>
      <c r="B1481" s="3"/>
      <c r="C1481" s="2"/>
      <c r="D1481" s="10"/>
      <c r="E1481" s="3"/>
      <c r="F1481" s="3"/>
      <c r="G1481" s="3"/>
      <c r="H1481" s="3"/>
      <c r="I1481" s="3"/>
      <c r="J1481" s="3"/>
      <c r="K1481" s="3"/>
      <c r="L1481" s="8"/>
      <c r="M1481" s="3"/>
      <c r="N1481" s="3"/>
      <c r="O1481" s="3"/>
      <c r="P1481" s="3"/>
      <c r="Q1481" s="3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S1481" s="3"/>
      <c r="BT1481" s="3"/>
      <c r="BU1481" s="3"/>
      <c r="BV1481" s="3"/>
      <c r="BW1481" s="3"/>
      <c r="BX1481" s="3"/>
      <c r="BY1481" s="3"/>
      <c r="BZ1481" s="3"/>
      <c r="CA1481" s="3"/>
      <c r="CB1481" s="3"/>
      <c r="CC1481" s="3"/>
      <c r="CD1481" s="3"/>
      <c r="CE1481" s="3"/>
      <c r="CF1481" s="3"/>
      <c r="CG1481" s="3"/>
      <c r="CH1481" s="3"/>
      <c r="CI1481" s="3"/>
      <c r="CJ1481" s="3"/>
      <c r="CK1481" s="3"/>
      <c r="CL1481" s="3"/>
      <c r="CM1481" s="3"/>
      <c r="CN1481" s="3"/>
      <c r="CO1481" s="3"/>
      <c r="CP1481" s="3"/>
      <c r="CQ1481" s="3"/>
      <c r="CR1481" s="3"/>
      <c r="CS1481" s="3"/>
      <c r="CT1481" s="3"/>
      <c r="CU1481" s="3"/>
      <c r="CV1481" s="3"/>
      <c r="CW1481" s="3"/>
    </row>
    <row r="1482" spans="1:101" ht="21" customHeight="1" x14ac:dyDescent="0.3">
      <c r="A1482" s="3"/>
      <c r="B1482" s="3"/>
      <c r="C1482" s="2"/>
      <c r="D1482" s="10"/>
      <c r="E1482" s="3"/>
      <c r="F1482" s="3"/>
      <c r="G1482" s="3"/>
      <c r="H1482" s="3"/>
      <c r="I1482" s="3"/>
      <c r="J1482" s="3"/>
      <c r="K1482" s="3"/>
      <c r="L1482" s="8"/>
      <c r="M1482" s="3"/>
      <c r="N1482" s="3"/>
      <c r="O1482" s="3"/>
      <c r="P1482" s="3"/>
      <c r="Q1482" s="3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S1482" s="3"/>
      <c r="BT1482" s="3"/>
      <c r="BU1482" s="3"/>
      <c r="BV1482" s="3"/>
      <c r="BW1482" s="3"/>
      <c r="BX1482" s="3"/>
      <c r="BY1482" s="3"/>
      <c r="BZ1482" s="3"/>
      <c r="CA1482" s="3"/>
      <c r="CB1482" s="3"/>
      <c r="CC1482" s="3"/>
      <c r="CD1482" s="3"/>
      <c r="CE1482" s="3"/>
      <c r="CF1482" s="3"/>
      <c r="CG1482" s="3"/>
      <c r="CH1482" s="3"/>
      <c r="CI1482" s="3"/>
      <c r="CJ1482" s="3"/>
      <c r="CK1482" s="3"/>
      <c r="CL1482" s="3"/>
      <c r="CM1482" s="3"/>
      <c r="CN1482" s="3"/>
      <c r="CO1482" s="3"/>
      <c r="CP1482" s="3"/>
      <c r="CQ1482" s="3"/>
      <c r="CR1482" s="3"/>
      <c r="CS1482" s="3"/>
      <c r="CT1482" s="3"/>
      <c r="CU1482" s="3"/>
      <c r="CV1482" s="3"/>
      <c r="CW1482" s="3"/>
    </row>
    <row r="1483" spans="1:101" ht="21" customHeight="1" x14ac:dyDescent="0.3">
      <c r="A1483" s="3"/>
      <c r="B1483" s="3"/>
      <c r="C1483" s="2"/>
      <c r="D1483" s="10"/>
      <c r="E1483" s="3"/>
      <c r="F1483" s="3"/>
      <c r="G1483" s="3"/>
      <c r="H1483" s="3"/>
      <c r="I1483" s="3"/>
      <c r="J1483" s="3"/>
      <c r="K1483" s="3"/>
      <c r="L1483" s="8"/>
      <c r="M1483" s="3"/>
      <c r="N1483" s="3"/>
      <c r="O1483" s="3"/>
      <c r="P1483" s="3"/>
      <c r="Q1483" s="3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  <c r="CV1483" s="3"/>
      <c r="CW1483" s="3"/>
    </row>
    <row r="1484" spans="1:101" ht="21" customHeight="1" x14ac:dyDescent="0.3">
      <c r="A1484" s="3"/>
      <c r="B1484" s="3"/>
      <c r="C1484" s="2"/>
      <c r="D1484" s="10"/>
      <c r="E1484" s="3"/>
      <c r="F1484" s="3"/>
      <c r="G1484" s="3"/>
      <c r="H1484" s="3"/>
      <c r="I1484" s="3"/>
      <c r="J1484" s="3"/>
      <c r="K1484" s="3"/>
      <c r="L1484" s="8"/>
      <c r="M1484" s="3"/>
      <c r="N1484" s="3"/>
      <c r="O1484" s="3"/>
      <c r="P1484" s="3"/>
      <c r="Q1484" s="3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  <c r="CV1484" s="3"/>
      <c r="CW1484" s="3"/>
    </row>
    <row r="1485" spans="1:101" ht="21" customHeight="1" x14ac:dyDescent="0.3">
      <c r="A1485" s="3"/>
      <c r="B1485" s="3"/>
      <c r="C1485" s="2"/>
      <c r="D1485" s="10"/>
      <c r="E1485" s="3"/>
      <c r="F1485" s="3"/>
      <c r="G1485" s="3"/>
      <c r="H1485" s="3"/>
      <c r="I1485" s="3"/>
      <c r="J1485" s="3"/>
      <c r="K1485" s="3"/>
      <c r="L1485" s="8"/>
      <c r="M1485" s="3"/>
      <c r="N1485" s="3"/>
      <c r="O1485" s="3"/>
      <c r="P1485" s="3"/>
      <c r="Q1485" s="3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S1485" s="3"/>
      <c r="BT1485" s="3"/>
      <c r="BU1485" s="3"/>
      <c r="BV1485" s="3"/>
      <c r="BW1485" s="3"/>
      <c r="BX1485" s="3"/>
      <c r="BY1485" s="3"/>
      <c r="BZ1485" s="3"/>
      <c r="CA1485" s="3"/>
      <c r="CB1485" s="3"/>
      <c r="CC1485" s="3"/>
      <c r="CD1485" s="3"/>
      <c r="CE1485" s="3"/>
      <c r="CF1485" s="3"/>
      <c r="CG1485" s="3"/>
      <c r="CH1485" s="3"/>
      <c r="CI1485" s="3"/>
      <c r="CJ1485" s="3"/>
      <c r="CK1485" s="3"/>
      <c r="CL1485" s="3"/>
      <c r="CM1485" s="3"/>
      <c r="CN1485" s="3"/>
      <c r="CO1485" s="3"/>
      <c r="CP1485" s="3"/>
      <c r="CQ1485" s="3"/>
      <c r="CR1485" s="3"/>
      <c r="CS1485" s="3"/>
      <c r="CT1485" s="3"/>
      <c r="CU1485" s="3"/>
      <c r="CV1485" s="3"/>
      <c r="CW1485" s="3"/>
    </row>
    <row r="1486" spans="1:101" ht="21" customHeight="1" x14ac:dyDescent="0.3">
      <c r="A1486" s="3"/>
      <c r="B1486" s="3"/>
      <c r="C1486" s="2"/>
      <c r="D1486" s="10"/>
      <c r="E1486" s="3"/>
      <c r="F1486" s="3"/>
      <c r="G1486" s="3"/>
      <c r="H1486" s="3"/>
      <c r="I1486" s="3"/>
      <c r="J1486" s="3"/>
      <c r="K1486" s="3"/>
      <c r="L1486" s="8"/>
      <c r="M1486" s="3"/>
      <c r="N1486" s="3"/>
      <c r="O1486" s="3"/>
      <c r="P1486" s="3"/>
      <c r="Q1486" s="3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S1486" s="3"/>
      <c r="BT1486" s="3"/>
      <c r="BU1486" s="3"/>
      <c r="BV1486" s="3"/>
      <c r="BW1486" s="3"/>
      <c r="BX1486" s="3"/>
      <c r="BY1486" s="3"/>
      <c r="BZ1486" s="3"/>
      <c r="CA1486" s="3"/>
      <c r="CB1486" s="3"/>
      <c r="CC1486" s="3"/>
      <c r="CD1486" s="3"/>
      <c r="CE1486" s="3"/>
      <c r="CF1486" s="3"/>
      <c r="CG1486" s="3"/>
      <c r="CH1486" s="3"/>
      <c r="CI1486" s="3"/>
      <c r="CJ1486" s="3"/>
      <c r="CK1486" s="3"/>
      <c r="CL1486" s="3"/>
      <c r="CM1486" s="3"/>
      <c r="CN1486" s="3"/>
      <c r="CO1486" s="3"/>
      <c r="CP1486" s="3"/>
      <c r="CQ1486" s="3"/>
      <c r="CR1486" s="3"/>
      <c r="CS1486" s="3"/>
      <c r="CT1486" s="3"/>
      <c r="CU1486" s="3"/>
      <c r="CV1486" s="3"/>
      <c r="CW1486" s="3"/>
    </row>
    <row r="1487" spans="1:101" ht="21" customHeight="1" x14ac:dyDescent="0.3">
      <c r="A1487" s="3"/>
      <c r="B1487" s="3"/>
      <c r="C1487" s="2"/>
      <c r="D1487" s="10"/>
      <c r="E1487" s="3"/>
      <c r="F1487" s="3"/>
      <c r="G1487" s="3"/>
      <c r="H1487" s="3"/>
      <c r="I1487" s="3"/>
      <c r="J1487" s="3"/>
      <c r="K1487" s="3"/>
      <c r="L1487" s="8"/>
      <c r="M1487" s="3"/>
      <c r="N1487" s="3"/>
      <c r="O1487" s="3"/>
      <c r="P1487" s="3"/>
      <c r="Q1487" s="3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S1487" s="3"/>
      <c r="BT1487" s="3"/>
      <c r="BU1487" s="3"/>
      <c r="BV1487" s="3"/>
      <c r="BW1487" s="3"/>
      <c r="BX1487" s="3"/>
      <c r="BY1487" s="3"/>
      <c r="BZ1487" s="3"/>
      <c r="CA1487" s="3"/>
      <c r="CB1487" s="3"/>
      <c r="CC1487" s="3"/>
      <c r="CD1487" s="3"/>
      <c r="CE1487" s="3"/>
      <c r="CF1487" s="3"/>
      <c r="CG1487" s="3"/>
      <c r="CH1487" s="3"/>
      <c r="CI1487" s="3"/>
      <c r="CJ1487" s="3"/>
      <c r="CK1487" s="3"/>
      <c r="CL1487" s="3"/>
      <c r="CM1487" s="3"/>
      <c r="CN1487" s="3"/>
      <c r="CO1487" s="3"/>
      <c r="CP1487" s="3"/>
      <c r="CQ1487" s="3"/>
      <c r="CR1487" s="3"/>
      <c r="CS1487" s="3"/>
      <c r="CT1487" s="3"/>
      <c r="CU1487" s="3"/>
      <c r="CV1487" s="3"/>
      <c r="CW1487" s="3"/>
    </row>
    <row r="1488" spans="1:101" ht="21" customHeight="1" x14ac:dyDescent="0.3">
      <c r="A1488" s="3"/>
      <c r="B1488" s="3"/>
      <c r="C1488" s="2"/>
      <c r="D1488" s="10"/>
      <c r="E1488" s="3"/>
      <c r="F1488" s="3"/>
      <c r="G1488" s="3"/>
      <c r="H1488" s="3"/>
      <c r="I1488" s="3"/>
      <c r="J1488" s="3"/>
      <c r="K1488" s="3"/>
      <c r="L1488" s="8"/>
      <c r="M1488" s="3"/>
      <c r="N1488" s="3"/>
      <c r="O1488" s="3"/>
      <c r="P1488" s="3"/>
      <c r="Q1488" s="3"/>
      <c r="R1488" s="2"/>
      <c r="S1488" s="2"/>
      <c r="T1488" s="2"/>
      <c r="U1488" s="2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S1488" s="3"/>
      <c r="BT1488" s="3"/>
      <c r="BU1488" s="3"/>
      <c r="BV1488" s="3"/>
      <c r="BW1488" s="3"/>
      <c r="BX1488" s="3"/>
      <c r="BY1488" s="3"/>
      <c r="BZ1488" s="3"/>
      <c r="CA1488" s="3"/>
      <c r="CB1488" s="3"/>
      <c r="CC1488" s="3"/>
      <c r="CD1488" s="3"/>
      <c r="CE1488" s="3"/>
      <c r="CF1488" s="3"/>
      <c r="CG1488" s="3"/>
      <c r="CH1488" s="3"/>
      <c r="CI1488" s="3"/>
      <c r="CJ1488" s="3"/>
      <c r="CK1488" s="3"/>
      <c r="CL1488" s="3"/>
      <c r="CM1488" s="3"/>
      <c r="CN1488" s="3"/>
      <c r="CO1488" s="3"/>
      <c r="CP1488" s="3"/>
      <c r="CQ1488" s="3"/>
      <c r="CR1488" s="3"/>
      <c r="CS1488" s="3"/>
      <c r="CT1488" s="3"/>
      <c r="CU1488" s="3"/>
      <c r="CV1488" s="3"/>
      <c r="CW1488" s="3"/>
    </row>
    <row r="1489" spans="1:101" ht="21" customHeight="1" x14ac:dyDescent="0.3">
      <c r="A1489" s="3"/>
      <c r="B1489" s="3"/>
      <c r="C1489" s="2"/>
      <c r="D1489" s="10"/>
      <c r="E1489" s="3"/>
      <c r="F1489" s="3"/>
      <c r="G1489" s="3"/>
      <c r="H1489" s="3"/>
      <c r="I1489" s="3"/>
      <c r="J1489" s="3"/>
      <c r="K1489" s="3"/>
      <c r="L1489" s="8"/>
      <c r="M1489" s="3"/>
      <c r="N1489" s="3"/>
      <c r="O1489" s="3"/>
      <c r="P1489" s="3"/>
      <c r="Q1489" s="3"/>
      <c r="R1489" s="2"/>
      <c r="S1489" s="2"/>
      <c r="T1489" s="2"/>
      <c r="U1489" s="2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S1489" s="3"/>
      <c r="BT1489" s="3"/>
      <c r="BU1489" s="3"/>
      <c r="BV1489" s="3"/>
      <c r="BW1489" s="3"/>
      <c r="BX1489" s="3"/>
      <c r="BY1489" s="3"/>
      <c r="BZ1489" s="3"/>
      <c r="CA1489" s="3"/>
      <c r="CB1489" s="3"/>
      <c r="CC1489" s="3"/>
      <c r="CD1489" s="3"/>
      <c r="CE1489" s="3"/>
      <c r="CF1489" s="3"/>
      <c r="CG1489" s="3"/>
      <c r="CH1489" s="3"/>
      <c r="CI1489" s="3"/>
      <c r="CJ1489" s="3"/>
      <c r="CK1489" s="3"/>
      <c r="CL1489" s="3"/>
      <c r="CM1489" s="3"/>
      <c r="CN1489" s="3"/>
      <c r="CO1489" s="3"/>
      <c r="CP1489" s="3"/>
      <c r="CQ1489" s="3"/>
      <c r="CR1489" s="3"/>
      <c r="CS1489" s="3"/>
      <c r="CT1489" s="3"/>
      <c r="CU1489" s="3"/>
      <c r="CV1489" s="3"/>
      <c r="CW1489" s="3"/>
    </row>
    <row r="1490" spans="1:101" ht="21" customHeight="1" x14ac:dyDescent="0.3">
      <c r="A1490" s="3"/>
      <c r="B1490" s="3"/>
      <c r="C1490" s="2"/>
      <c r="D1490" s="10"/>
      <c r="E1490" s="3"/>
      <c r="F1490" s="3"/>
      <c r="G1490" s="3"/>
      <c r="H1490" s="3"/>
      <c r="I1490" s="3"/>
      <c r="J1490" s="3"/>
      <c r="K1490" s="3"/>
      <c r="L1490" s="8"/>
      <c r="M1490" s="3"/>
      <c r="N1490" s="3"/>
      <c r="O1490" s="3"/>
      <c r="P1490" s="3"/>
      <c r="Q1490" s="3"/>
      <c r="R1490" s="2"/>
      <c r="S1490" s="2"/>
      <c r="T1490" s="2"/>
      <c r="U1490" s="2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  <c r="CV1490" s="3"/>
      <c r="CW1490" s="3"/>
    </row>
    <row r="1491" spans="1:101" ht="21" customHeight="1" x14ac:dyDescent="0.3">
      <c r="A1491" s="3"/>
      <c r="B1491" s="3"/>
      <c r="C1491" s="2"/>
      <c r="D1491" s="10"/>
      <c r="E1491" s="3"/>
      <c r="F1491" s="3"/>
      <c r="G1491" s="3"/>
      <c r="H1491" s="3"/>
      <c r="I1491" s="3"/>
      <c r="J1491" s="3"/>
      <c r="K1491" s="3"/>
      <c r="L1491" s="8"/>
      <c r="M1491" s="3"/>
      <c r="N1491" s="3"/>
      <c r="O1491" s="3"/>
      <c r="P1491" s="3"/>
      <c r="Q1491" s="3"/>
      <c r="R1491" s="2"/>
      <c r="S1491" s="2"/>
      <c r="T1491" s="2"/>
      <c r="U1491" s="2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S1491" s="3"/>
      <c r="BT1491" s="3"/>
      <c r="BU1491" s="3"/>
      <c r="BV1491" s="3"/>
      <c r="BW1491" s="3"/>
      <c r="BX1491" s="3"/>
      <c r="BY1491" s="3"/>
      <c r="BZ1491" s="3"/>
      <c r="CA1491" s="3"/>
      <c r="CB1491" s="3"/>
      <c r="CC1491" s="3"/>
      <c r="CD1491" s="3"/>
      <c r="CE1491" s="3"/>
      <c r="CF1491" s="3"/>
      <c r="CG1491" s="3"/>
      <c r="CH1491" s="3"/>
      <c r="CI1491" s="3"/>
      <c r="CJ1491" s="3"/>
      <c r="CK1491" s="3"/>
      <c r="CL1491" s="3"/>
      <c r="CM1491" s="3"/>
      <c r="CN1491" s="3"/>
      <c r="CO1491" s="3"/>
      <c r="CP1491" s="3"/>
      <c r="CQ1491" s="3"/>
      <c r="CR1491" s="3"/>
      <c r="CS1491" s="3"/>
      <c r="CT1491" s="3"/>
      <c r="CU1491" s="3"/>
      <c r="CV1491" s="3"/>
      <c r="CW1491" s="3"/>
    </row>
    <row r="1492" spans="1:101" ht="21" customHeight="1" x14ac:dyDescent="0.3">
      <c r="A1492" s="3"/>
      <c r="B1492" s="3"/>
      <c r="C1492" s="2"/>
      <c r="D1492" s="10"/>
      <c r="E1492" s="3"/>
      <c r="F1492" s="3"/>
      <c r="G1492" s="3"/>
      <c r="H1492" s="3"/>
      <c r="I1492" s="3"/>
      <c r="J1492" s="3"/>
      <c r="K1492" s="3"/>
      <c r="L1492" s="8"/>
      <c r="M1492" s="3"/>
      <c r="N1492" s="3"/>
      <c r="O1492" s="3"/>
      <c r="P1492" s="3"/>
      <c r="Q1492" s="3"/>
      <c r="R1492" s="2"/>
      <c r="S1492" s="2"/>
      <c r="T1492" s="2"/>
      <c r="U1492" s="2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S1492" s="3"/>
      <c r="BT1492" s="3"/>
      <c r="BU1492" s="3"/>
      <c r="BV1492" s="3"/>
      <c r="BW1492" s="3"/>
      <c r="BX1492" s="3"/>
      <c r="BY1492" s="3"/>
      <c r="BZ1492" s="3"/>
      <c r="CA1492" s="3"/>
      <c r="CB1492" s="3"/>
      <c r="CC1492" s="3"/>
      <c r="CD1492" s="3"/>
      <c r="CE1492" s="3"/>
      <c r="CF1492" s="3"/>
      <c r="CG1492" s="3"/>
      <c r="CH1492" s="3"/>
      <c r="CI1492" s="3"/>
      <c r="CJ1492" s="3"/>
      <c r="CK1492" s="3"/>
      <c r="CL1492" s="3"/>
      <c r="CM1492" s="3"/>
      <c r="CN1492" s="3"/>
      <c r="CO1492" s="3"/>
      <c r="CP1492" s="3"/>
      <c r="CQ1492" s="3"/>
      <c r="CR1492" s="3"/>
      <c r="CS1492" s="3"/>
      <c r="CT1492" s="3"/>
      <c r="CU1492" s="3"/>
      <c r="CV1492" s="3"/>
      <c r="CW1492" s="3"/>
    </row>
    <row r="1493" spans="1:101" ht="21" customHeight="1" x14ac:dyDescent="0.3">
      <c r="A1493" s="3"/>
      <c r="B1493" s="3"/>
      <c r="C1493" s="2"/>
      <c r="D1493" s="10"/>
      <c r="E1493" s="3"/>
      <c r="F1493" s="3"/>
      <c r="G1493" s="3"/>
      <c r="H1493" s="3"/>
      <c r="I1493" s="3"/>
      <c r="J1493" s="3"/>
      <c r="K1493" s="3"/>
      <c r="L1493" s="8"/>
      <c r="M1493" s="3"/>
      <c r="N1493" s="3"/>
      <c r="O1493" s="3"/>
      <c r="P1493" s="3"/>
      <c r="Q1493" s="3"/>
      <c r="R1493" s="2"/>
      <c r="S1493" s="2"/>
      <c r="T1493" s="2"/>
      <c r="U1493" s="2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S1493" s="3"/>
      <c r="BT1493" s="3"/>
      <c r="BU1493" s="3"/>
      <c r="BV1493" s="3"/>
      <c r="BW1493" s="3"/>
      <c r="BX1493" s="3"/>
      <c r="BY1493" s="3"/>
      <c r="BZ1493" s="3"/>
      <c r="CA1493" s="3"/>
      <c r="CB1493" s="3"/>
      <c r="CC1493" s="3"/>
      <c r="CD1493" s="3"/>
      <c r="CE1493" s="3"/>
      <c r="CF1493" s="3"/>
      <c r="CG1493" s="3"/>
      <c r="CH1493" s="3"/>
      <c r="CI1493" s="3"/>
      <c r="CJ1493" s="3"/>
      <c r="CK1493" s="3"/>
      <c r="CL1493" s="3"/>
      <c r="CM1493" s="3"/>
      <c r="CN1493" s="3"/>
      <c r="CO1493" s="3"/>
      <c r="CP1493" s="3"/>
      <c r="CQ1493" s="3"/>
      <c r="CR1493" s="3"/>
      <c r="CS1493" s="3"/>
      <c r="CT1493" s="3"/>
      <c r="CU1493" s="3"/>
      <c r="CV1493" s="3"/>
      <c r="CW1493" s="3"/>
    </row>
    <row r="1494" spans="1:101" ht="21" customHeight="1" x14ac:dyDescent="0.3">
      <c r="A1494" s="3"/>
      <c r="B1494" s="3"/>
      <c r="C1494" s="2"/>
      <c r="D1494" s="10"/>
      <c r="E1494" s="3"/>
      <c r="F1494" s="3"/>
      <c r="G1494" s="3"/>
      <c r="H1494" s="3"/>
      <c r="I1494" s="3"/>
      <c r="J1494" s="3"/>
      <c r="K1494" s="3"/>
      <c r="L1494" s="8"/>
      <c r="M1494" s="3"/>
      <c r="N1494" s="3"/>
      <c r="O1494" s="3"/>
      <c r="P1494" s="3"/>
      <c r="Q1494" s="3"/>
      <c r="R1494" s="2"/>
      <c r="S1494" s="2"/>
      <c r="T1494" s="2"/>
      <c r="U1494" s="2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S1494" s="3"/>
      <c r="BT1494" s="3"/>
      <c r="BU1494" s="3"/>
      <c r="BV1494" s="3"/>
      <c r="BW1494" s="3"/>
      <c r="BX1494" s="3"/>
      <c r="BY1494" s="3"/>
      <c r="BZ1494" s="3"/>
      <c r="CA1494" s="3"/>
      <c r="CB1494" s="3"/>
      <c r="CC1494" s="3"/>
      <c r="CD1494" s="3"/>
      <c r="CE1494" s="3"/>
      <c r="CF1494" s="3"/>
      <c r="CG1494" s="3"/>
      <c r="CH1494" s="3"/>
      <c r="CI1494" s="3"/>
      <c r="CJ1494" s="3"/>
      <c r="CK1494" s="3"/>
      <c r="CL1494" s="3"/>
      <c r="CM1494" s="3"/>
      <c r="CN1494" s="3"/>
      <c r="CO1494" s="3"/>
      <c r="CP1494" s="3"/>
      <c r="CQ1494" s="3"/>
      <c r="CR1494" s="3"/>
      <c r="CS1494" s="3"/>
      <c r="CT1494" s="3"/>
      <c r="CU1494" s="3"/>
      <c r="CV1494" s="3"/>
      <c r="CW1494" s="3"/>
    </row>
    <row r="1495" spans="1:101" ht="21" customHeight="1" x14ac:dyDescent="0.3">
      <c r="A1495" s="3"/>
      <c r="B1495" s="3"/>
      <c r="C1495" s="2"/>
      <c r="D1495" s="10"/>
      <c r="E1495" s="3"/>
      <c r="F1495" s="3"/>
      <c r="G1495" s="3"/>
      <c r="H1495" s="3"/>
      <c r="I1495" s="3"/>
      <c r="J1495" s="3"/>
      <c r="K1495" s="3"/>
      <c r="L1495" s="8"/>
      <c r="M1495" s="3"/>
      <c r="N1495" s="3"/>
      <c r="O1495" s="3"/>
      <c r="P1495" s="3"/>
      <c r="Q1495" s="3"/>
      <c r="R1495" s="2"/>
      <c r="S1495" s="2"/>
      <c r="T1495" s="2"/>
      <c r="U1495" s="2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S1495" s="3"/>
      <c r="BT1495" s="3"/>
      <c r="BU1495" s="3"/>
      <c r="BV1495" s="3"/>
      <c r="BW1495" s="3"/>
      <c r="BX1495" s="3"/>
      <c r="BY1495" s="3"/>
      <c r="BZ1495" s="3"/>
      <c r="CA1495" s="3"/>
      <c r="CB1495" s="3"/>
      <c r="CC1495" s="3"/>
      <c r="CD1495" s="3"/>
      <c r="CE1495" s="3"/>
      <c r="CF1495" s="3"/>
      <c r="CG1495" s="3"/>
      <c r="CH1495" s="3"/>
      <c r="CI1495" s="3"/>
      <c r="CJ1495" s="3"/>
      <c r="CK1495" s="3"/>
      <c r="CL1495" s="3"/>
      <c r="CM1495" s="3"/>
      <c r="CN1495" s="3"/>
      <c r="CO1495" s="3"/>
      <c r="CP1495" s="3"/>
      <c r="CQ1495" s="3"/>
      <c r="CR1495" s="3"/>
      <c r="CS1495" s="3"/>
      <c r="CT1495" s="3"/>
      <c r="CU1495" s="3"/>
      <c r="CV1495" s="3"/>
      <c r="CW1495" s="3"/>
    </row>
    <row r="1496" spans="1:101" ht="21" customHeight="1" x14ac:dyDescent="0.3">
      <c r="A1496" s="3"/>
      <c r="B1496" s="3"/>
      <c r="C1496" s="2"/>
      <c r="D1496" s="10"/>
      <c r="E1496" s="3"/>
      <c r="F1496" s="3"/>
      <c r="G1496" s="3"/>
      <c r="H1496" s="3"/>
      <c r="I1496" s="3"/>
      <c r="J1496" s="3"/>
      <c r="K1496" s="3"/>
      <c r="L1496" s="8"/>
      <c r="M1496" s="3"/>
      <c r="N1496" s="3"/>
      <c r="O1496" s="3"/>
      <c r="P1496" s="3"/>
      <c r="Q1496" s="3"/>
      <c r="R1496" s="2"/>
      <c r="S1496" s="2"/>
      <c r="T1496" s="2"/>
      <c r="U1496" s="2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S1496" s="3"/>
      <c r="BT1496" s="3"/>
      <c r="BU1496" s="3"/>
      <c r="BV1496" s="3"/>
      <c r="BW1496" s="3"/>
      <c r="BX1496" s="3"/>
      <c r="BY1496" s="3"/>
      <c r="BZ1496" s="3"/>
      <c r="CA1496" s="3"/>
      <c r="CB1496" s="3"/>
      <c r="CC1496" s="3"/>
      <c r="CD1496" s="3"/>
      <c r="CE1496" s="3"/>
      <c r="CF1496" s="3"/>
      <c r="CG1496" s="3"/>
      <c r="CH1496" s="3"/>
      <c r="CI1496" s="3"/>
      <c r="CJ1496" s="3"/>
      <c r="CK1496" s="3"/>
      <c r="CL1496" s="3"/>
      <c r="CM1496" s="3"/>
      <c r="CN1496" s="3"/>
      <c r="CO1496" s="3"/>
      <c r="CP1496" s="3"/>
      <c r="CQ1496" s="3"/>
      <c r="CR1496" s="3"/>
      <c r="CS1496" s="3"/>
      <c r="CT1496" s="3"/>
      <c r="CU1496" s="3"/>
      <c r="CV1496" s="3"/>
      <c r="CW1496" s="3"/>
    </row>
    <row r="1497" spans="1:101" ht="21" customHeight="1" x14ac:dyDescent="0.3">
      <c r="A1497" s="3"/>
      <c r="B1497" s="3"/>
      <c r="C1497" s="2"/>
      <c r="D1497" s="10"/>
      <c r="E1497" s="3"/>
      <c r="F1497" s="3"/>
      <c r="G1497" s="3"/>
      <c r="H1497" s="3"/>
      <c r="I1497" s="3"/>
      <c r="J1497" s="3"/>
      <c r="K1497" s="3"/>
      <c r="L1497" s="8"/>
      <c r="M1497" s="3"/>
      <c r="N1497" s="3"/>
      <c r="O1497" s="3"/>
      <c r="P1497" s="3"/>
      <c r="Q1497" s="3"/>
      <c r="R1497" s="2"/>
      <c r="S1497" s="2"/>
      <c r="T1497" s="2"/>
      <c r="U1497" s="2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S1497" s="3"/>
      <c r="BT1497" s="3"/>
      <c r="BU1497" s="3"/>
      <c r="BV1497" s="3"/>
      <c r="BW1497" s="3"/>
      <c r="BX1497" s="3"/>
      <c r="BY1497" s="3"/>
      <c r="BZ1497" s="3"/>
      <c r="CA1497" s="3"/>
      <c r="CB1497" s="3"/>
      <c r="CC1497" s="3"/>
      <c r="CD1497" s="3"/>
      <c r="CE1497" s="3"/>
      <c r="CF1497" s="3"/>
      <c r="CG1497" s="3"/>
      <c r="CH1497" s="3"/>
      <c r="CI1497" s="3"/>
      <c r="CJ1497" s="3"/>
      <c r="CK1497" s="3"/>
      <c r="CL1497" s="3"/>
      <c r="CM1497" s="3"/>
      <c r="CN1497" s="3"/>
      <c r="CO1497" s="3"/>
      <c r="CP1497" s="3"/>
      <c r="CQ1497" s="3"/>
      <c r="CR1497" s="3"/>
      <c r="CS1497" s="3"/>
      <c r="CT1497" s="3"/>
      <c r="CU1497" s="3"/>
      <c r="CV1497" s="3"/>
      <c r="CW1497" s="3"/>
    </row>
    <row r="1498" spans="1:101" ht="21" customHeight="1" x14ac:dyDescent="0.3">
      <c r="A1498" s="3"/>
      <c r="B1498" s="3"/>
      <c r="C1498" s="2"/>
      <c r="D1498" s="10"/>
      <c r="E1498" s="3"/>
      <c r="F1498" s="3"/>
      <c r="G1498" s="3"/>
      <c r="H1498" s="3"/>
      <c r="I1498" s="3"/>
      <c r="J1498" s="3"/>
      <c r="K1498" s="3"/>
      <c r="L1498" s="8"/>
      <c r="M1498" s="3"/>
      <c r="N1498" s="3"/>
      <c r="O1498" s="3"/>
      <c r="P1498" s="3"/>
      <c r="Q1498" s="3"/>
      <c r="R1498" s="2"/>
      <c r="S1498" s="2"/>
      <c r="T1498" s="2"/>
      <c r="U1498" s="2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S1498" s="3"/>
      <c r="BT1498" s="3"/>
      <c r="BU1498" s="3"/>
      <c r="BV1498" s="3"/>
      <c r="BW1498" s="3"/>
      <c r="BX1498" s="3"/>
      <c r="BY1498" s="3"/>
      <c r="BZ1498" s="3"/>
      <c r="CA1498" s="3"/>
      <c r="CB1498" s="3"/>
      <c r="CC1498" s="3"/>
      <c r="CD1498" s="3"/>
      <c r="CE1498" s="3"/>
      <c r="CF1498" s="3"/>
      <c r="CG1498" s="3"/>
      <c r="CH1498" s="3"/>
      <c r="CI1498" s="3"/>
      <c r="CJ1498" s="3"/>
      <c r="CK1498" s="3"/>
      <c r="CL1498" s="3"/>
      <c r="CM1498" s="3"/>
      <c r="CN1498" s="3"/>
      <c r="CO1498" s="3"/>
      <c r="CP1498" s="3"/>
      <c r="CQ1498" s="3"/>
      <c r="CR1498" s="3"/>
      <c r="CS1498" s="3"/>
      <c r="CT1498" s="3"/>
      <c r="CU1498" s="3"/>
      <c r="CV1498" s="3"/>
      <c r="CW1498" s="3"/>
    </row>
    <row r="1499" spans="1:101" ht="21" customHeight="1" x14ac:dyDescent="0.3">
      <c r="A1499" s="3"/>
      <c r="B1499" s="3"/>
      <c r="C1499" s="2"/>
      <c r="D1499" s="10"/>
      <c r="E1499" s="3"/>
      <c r="F1499" s="3"/>
      <c r="G1499" s="3"/>
      <c r="H1499" s="3"/>
      <c r="I1499" s="3"/>
      <c r="J1499" s="3"/>
      <c r="K1499" s="3"/>
      <c r="L1499" s="8"/>
      <c r="M1499" s="3"/>
      <c r="N1499" s="3"/>
      <c r="O1499" s="3"/>
      <c r="P1499" s="3"/>
      <c r="Q1499" s="3"/>
      <c r="R1499" s="2"/>
      <c r="S1499" s="2"/>
      <c r="T1499" s="2"/>
      <c r="U1499" s="2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S1499" s="3"/>
      <c r="BT1499" s="3"/>
      <c r="BU1499" s="3"/>
      <c r="BV1499" s="3"/>
      <c r="BW1499" s="3"/>
      <c r="BX1499" s="3"/>
      <c r="BY1499" s="3"/>
      <c r="BZ1499" s="3"/>
      <c r="CA1499" s="3"/>
      <c r="CB1499" s="3"/>
      <c r="CC1499" s="3"/>
      <c r="CD1499" s="3"/>
      <c r="CE1499" s="3"/>
      <c r="CF1499" s="3"/>
      <c r="CG1499" s="3"/>
      <c r="CH1499" s="3"/>
      <c r="CI1499" s="3"/>
      <c r="CJ1499" s="3"/>
      <c r="CK1499" s="3"/>
      <c r="CL1499" s="3"/>
      <c r="CM1499" s="3"/>
      <c r="CN1499" s="3"/>
      <c r="CO1499" s="3"/>
      <c r="CP1499" s="3"/>
      <c r="CQ1499" s="3"/>
      <c r="CR1499" s="3"/>
      <c r="CS1499" s="3"/>
      <c r="CT1499" s="3"/>
      <c r="CU1499" s="3"/>
      <c r="CV1499" s="3"/>
      <c r="CW1499" s="3"/>
    </row>
    <row r="1500" spans="1:101" ht="21" customHeight="1" x14ac:dyDescent="0.3">
      <c r="A1500" s="3"/>
      <c r="B1500" s="3"/>
      <c r="C1500" s="2"/>
      <c r="D1500" s="10"/>
      <c r="E1500" s="3"/>
      <c r="F1500" s="3"/>
      <c r="G1500" s="3"/>
      <c r="H1500" s="3"/>
      <c r="I1500" s="3"/>
      <c r="J1500" s="3"/>
      <c r="K1500" s="3"/>
      <c r="L1500" s="8"/>
      <c r="M1500" s="3"/>
      <c r="N1500" s="3"/>
      <c r="O1500" s="3"/>
      <c r="P1500" s="3"/>
      <c r="Q1500" s="3"/>
      <c r="R1500" s="2"/>
      <c r="S1500" s="2"/>
      <c r="T1500" s="2"/>
      <c r="U1500" s="2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S1500" s="3"/>
      <c r="BT1500" s="3"/>
      <c r="BU1500" s="3"/>
      <c r="BV1500" s="3"/>
      <c r="BW1500" s="3"/>
      <c r="BX1500" s="3"/>
      <c r="BY1500" s="3"/>
      <c r="BZ1500" s="3"/>
      <c r="CA1500" s="3"/>
      <c r="CB1500" s="3"/>
      <c r="CC1500" s="3"/>
      <c r="CD1500" s="3"/>
      <c r="CE1500" s="3"/>
      <c r="CF1500" s="3"/>
      <c r="CG1500" s="3"/>
      <c r="CH1500" s="3"/>
      <c r="CI1500" s="3"/>
      <c r="CJ1500" s="3"/>
      <c r="CK1500" s="3"/>
      <c r="CL1500" s="3"/>
      <c r="CM1500" s="3"/>
      <c r="CN1500" s="3"/>
      <c r="CO1500" s="3"/>
      <c r="CP1500" s="3"/>
      <c r="CQ1500" s="3"/>
      <c r="CR1500" s="3"/>
      <c r="CS1500" s="3"/>
      <c r="CT1500" s="3"/>
      <c r="CU1500" s="3"/>
      <c r="CV1500" s="3"/>
      <c r="CW1500" s="3"/>
    </row>
    <row r="1501" spans="1:101" ht="21" customHeight="1" x14ac:dyDescent="0.3">
      <c r="A1501" s="3"/>
      <c r="B1501" s="3"/>
      <c r="C1501" s="2"/>
      <c r="D1501" s="10"/>
      <c r="E1501" s="3"/>
      <c r="F1501" s="3"/>
      <c r="G1501" s="3"/>
      <c r="H1501" s="3"/>
      <c r="I1501" s="3"/>
      <c r="J1501" s="3"/>
      <c r="K1501" s="3"/>
      <c r="L1501" s="8"/>
      <c r="M1501" s="3"/>
      <c r="N1501" s="3"/>
      <c r="O1501" s="3"/>
      <c r="P1501" s="3"/>
      <c r="Q1501" s="3"/>
      <c r="R1501" s="2"/>
      <c r="S1501" s="2"/>
      <c r="T1501" s="2"/>
      <c r="U1501" s="2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S1501" s="3"/>
      <c r="BT1501" s="3"/>
      <c r="BU1501" s="3"/>
      <c r="BV1501" s="3"/>
      <c r="BW1501" s="3"/>
      <c r="BX1501" s="3"/>
      <c r="BY1501" s="3"/>
      <c r="BZ1501" s="3"/>
      <c r="CA1501" s="3"/>
      <c r="CB1501" s="3"/>
      <c r="CC1501" s="3"/>
      <c r="CD1501" s="3"/>
      <c r="CE1501" s="3"/>
      <c r="CF1501" s="3"/>
      <c r="CG1501" s="3"/>
      <c r="CH1501" s="3"/>
      <c r="CI1501" s="3"/>
      <c r="CJ1501" s="3"/>
      <c r="CK1501" s="3"/>
      <c r="CL1501" s="3"/>
      <c r="CM1501" s="3"/>
      <c r="CN1501" s="3"/>
      <c r="CO1501" s="3"/>
      <c r="CP1501" s="3"/>
      <c r="CQ1501" s="3"/>
      <c r="CR1501" s="3"/>
      <c r="CS1501" s="3"/>
      <c r="CT1501" s="3"/>
      <c r="CU1501" s="3"/>
      <c r="CV1501" s="3"/>
      <c r="CW1501" s="3"/>
    </row>
    <row r="1502" spans="1:101" ht="21" customHeight="1" x14ac:dyDescent="0.3">
      <c r="A1502" s="3"/>
      <c r="B1502" s="3"/>
      <c r="C1502" s="2"/>
      <c r="D1502" s="10"/>
      <c r="E1502" s="3"/>
      <c r="F1502" s="3"/>
      <c r="G1502" s="3"/>
      <c r="H1502" s="3"/>
      <c r="I1502" s="3"/>
      <c r="J1502" s="3"/>
      <c r="K1502" s="3"/>
      <c r="L1502" s="8"/>
      <c r="M1502" s="3"/>
      <c r="N1502" s="3"/>
      <c r="O1502" s="3"/>
      <c r="P1502" s="3"/>
      <c r="Q1502" s="3"/>
      <c r="R1502" s="2"/>
      <c r="S1502" s="2"/>
      <c r="T1502" s="2"/>
      <c r="U1502" s="2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S1502" s="3"/>
      <c r="BT1502" s="3"/>
      <c r="BU1502" s="3"/>
      <c r="BV1502" s="3"/>
      <c r="BW1502" s="3"/>
      <c r="BX1502" s="3"/>
      <c r="BY1502" s="3"/>
      <c r="BZ1502" s="3"/>
      <c r="CA1502" s="3"/>
      <c r="CB1502" s="3"/>
      <c r="CC1502" s="3"/>
      <c r="CD1502" s="3"/>
      <c r="CE1502" s="3"/>
      <c r="CF1502" s="3"/>
      <c r="CG1502" s="3"/>
      <c r="CH1502" s="3"/>
      <c r="CI1502" s="3"/>
      <c r="CJ1502" s="3"/>
      <c r="CK1502" s="3"/>
      <c r="CL1502" s="3"/>
      <c r="CM1502" s="3"/>
      <c r="CN1502" s="3"/>
      <c r="CO1502" s="3"/>
      <c r="CP1502" s="3"/>
      <c r="CQ1502" s="3"/>
      <c r="CR1502" s="3"/>
      <c r="CS1502" s="3"/>
      <c r="CT1502" s="3"/>
      <c r="CU1502" s="3"/>
      <c r="CV1502" s="3"/>
      <c r="CW1502" s="3"/>
    </row>
    <row r="1503" spans="1:101" ht="21" customHeight="1" x14ac:dyDescent="0.3">
      <c r="A1503" s="3"/>
      <c r="B1503" s="3"/>
      <c r="C1503" s="2"/>
      <c r="D1503" s="10"/>
      <c r="E1503" s="3"/>
      <c r="F1503" s="3"/>
      <c r="G1503" s="3"/>
      <c r="H1503" s="3"/>
      <c r="I1503" s="3"/>
      <c r="J1503" s="3"/>
      <c r="K1503" s="3"/>
      <c r="L1503" s="8"/>
      <c r="M1503" s="3"/>
      <c r="N1503" s="3"/>
      <c r="O1503" s="3"/>
      <c r="P1503" s="3"/>
      <c r="Q1503" s="3"/>
      <c r="R1503" s="2"/>
      <c r="S1503" s="2"/>
      <c r="T1503" s="2"/>
      <c r="U1503" s="2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S1503" s="3"/>
      <c r="BT1503" s="3"/>
      <c r="BU1503" s="3"/>
      <c r="BV1503" s="3"/>
      <c r="BW1503" s="3"/>
      <c r="BX1503" s="3"/>
      <c r="BY1503" s="3"/>
      <c r="BZ1503" s="3"/>
      <c r="CA1503" s="3"/>
      <c r="CB1503" s="3"/>
      <c r="CC1503" s="3"/>
      <c r="CD1503" s="3"/>
      <c r="CE1503" s="3"/>
      <c r="CF1503" s="3"/>
      <c r="CG1503" s="3"/>
      <c r="CH1503" s="3"/>
      <c r="CI1503" s="3"/>
      <c r="CJ1503" s="3"/>
      <c r="CK1503" s="3"/>
      <c r="CL1503" s="3"/>
      <c r="CM1503" s="3"/>
      <c r="CN1503" s="3"/>
      <c r="CO1503" s="3"/>
      <c r="CP1503" s="3"/>
      <c r="CQ1503" s="3"/>
      <c r="CR1503" s="3"/>
      <c r="CS1503" s="3"/>
      <c r="CT1503" s="3"/>
      <c r="CU1503" s="3"/>
      <c r="CV1503" s="3"/>
      <c r="CW1503" s="3"/>
    </row>
    <row r="1504" spans="1:101" ht="21" customHeight="1" x14ac:dyDescent="0.3">
      <c r="A1504" s="3"/>
      <c r="B1504" s="3"/>
      <c r="C1504" s="2"/>
      <c r="D1504" s="10"/>
      <c r="E1504" s="3"/>
      <c r="F1504" s="3"/>
      <c r="G1504" s="3"/>
      <c r="H1504" s="3"/>
      <c r="I1504" s="3"/>
      <c r="J1504" s="3"/>
      <c r="K1504" s="3"/>
      <c r="L1504" s="8"/>
      <c r="M1504" s="3"/>
      <c r="N1504" s="3"/>
      <c r="O1504" s="3"/>
      <c r="P1504" s="3"/>
      <c r="Q1504" s="3"/>
      <c r="R1504" s="2"/>
      <c r="S1504" s="2"/>
      <c r="T1504" s="2"/>
      <c r="U1504" s="2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S1504" s="3"/>
      <c r="BT1504" s="3"/>
      <c r="BU1504" s="3"/>
      <c r="BV1504" s="3"/>
      <c r="BW1504" s="3"/>
      <c r="BX1504" s="3"/>
      <c r="BY1504" s="3"/>
      <c r="BZ1504" s="3"/>
      <c r="CA1504" s="3"/>
      <c r="CB1504" s="3"/>
      <c r="CC1504" s="3"/>
      <c r="CD1504" s="3"/>
      <c r="CE1504" s="3"/>
      <c r="CF1504" s="3"/>
      <c r="CG1504" s="3"/>
      <c r="CH1504" s="3"/>
      <c r="CI1504" s="3"/>
      <c r="CJ1504" s="3"/>
      <c r="CK1504" s="3"/>
      <c r="CL1504" s="3"/>
      <c r="CM1504" s="3"/>
      <c r="CN1504" s="3"/>
      <c r="CO1504" s="3"/>
      <c r="CP1504" s="3"/>
      <c r="CQ1504" s="3"/>
      <c r="CR1504" s="3"/>
      <c r="CS1504" s="3"/>
      <c r="CT1504" s="3"/>
      <c r="CU1504" s="3"/>
      <c r="CV1504" s="3"/>
      <c r="CW1504" s="3"/>
    </row>
    <row r="1505" spans="1:101" ht="21" customHeight="1" x14ac:dyDescent="0.3">
      <c r="A1505" s="3"/>
      <c r="B1505" s="3"/>
      <c r="C1505" s="2"/>
      <c r="D1505" s="10"/>
      <c r="E1505" s="3"/>
      <c r="F1505" s="3"/>
      <c r="G1505" s="3"/>
      <c r="H1505" s="3"/>
      <c r="I1505" s="3"/>
      <c r="J1505" s="3"/>
      <c r="K1505" s="3"/>
      <c r="L1505" s="8"/>
      <c r="M1505" s="3"/>
      <c r="N1505" s="3"/>
      <c r="O1505" s="3"/>
      <c r="P1505" s="3"/>
      <c r="Q1505" s="3"/>
      <c r="R1505" s="2"/>
      <c r="S1505" s="2"/>
      <c r="T1505" s="2"/>
      <c r="U1505" s="2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S1505" s="3"/>
      <c r="BT1505" s="3"/>
      <c r="BU1505" s="3"/>
      <c r="BV1505" s="3"/>
      <c r="BW1505" s="3"/>
      <c r="BX1505" s="3"/>
      <c r="BY1505" s="3"/>
      <c r="BZ1505" s="3"/>
      <c r="CA1505" s="3"/>
      <c r="CB1505" s="3"/>
      <c r="CC1505" s="3"/>
      <c r="CD1505" s="3"/>
      <c r="CE1505" s="3"/>
      <c r="CF1505" s="3"/>
      <c r="CG1505" s="3"/>
      <c r="CH1505" s="3"/>
      <c r="CI1505" s="3"/>
      <c r="CJ1505" s="3"/>
      <c r="CK1505" s="3"/>
      <c r="CL1505" s="3"/>
      <c r="CM1505" s="3"/>
      <c r="CN1505" s="3"/>
      <c r="CO1505" s="3"/>
      <c r="CP1505" s="3"/>
      <c r="CQ1505" s="3"/>
      <c r="CR1505" s="3"/>
      <c r="CS1505" s="3"/>
      <c r="CT1505" s="3"/>
      <c r="CU1505" s="3"/>
      <c r="CV1505" s="3"/>
      <c r="CW1505" s="3"/>
    </row>
    <row r="1506" spans="1:101" ht="21" customHeight="1" x14ac:dyDescent="0.3">
      <c r="A1506" s="3"/>
      <c r="B1506" s="3"/>
      <c r="C1506" s="2"/>
      <c r="D1506" s="10"/>
      <c r="E1506" s="3"/>
      <c r="F1506" s="3"/>
      <c r="G1506" s="3"/>
      <c r="H1506" s="3"/>
      <c r="I1506" s="3"/>
      <c r="J1506" s="3"/>
      <c r="K1506" s="3"/>
      <c r="L1506" s="8"/>
      <c r="M1506" s="3"/>
      <c r="N1506" s="3"/>
      <c r="O1506" s="3"/>
      <c r="P1506" s="3"/>
      <c r="Q1506" s="3"/>
      <c r="R1506" s="2"/>
      <c r="S1506" s="2"/>
      <c r="T1506" s="2"/>
      <c r="U1506" s="2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S1506" s="3"/>
      <c r="BT1506" s="3"/>
      <c r="BU1506" s="3"/>
      <c r="BV1506" s="3"/>
      <c r="BW1506" s="3"/>
      <c r="BX1506" s="3"/>
      <c r="BY1506" s="3"/>
      <c r="BZ1506" s="3"/>
      <c r="CA1506" s="3"/>
      <c r="CB1506" s="3"/>
      <c r="CC1506" s="3"/>
      <c r="CD1506" s="3"/>
      <c r="CE1506" s="3"/>
      <c r="CF1506" s="3"/>
      <c r="CG1506" s="3"/>
      <c r="CH1506" s="3"/>
      <c r="CI1506" s="3"/>
      <c r="CJ1506" s="3"/>
      <c r="CK1506" s="3"/>
      <c r="CL1506" s="3"/>
      <c r="CM1506" s="3"/>
      <c r="CN1506" s="3"/>
      <c r="CO1506" s="3"/>
      <c r="CP1506" s="3"/>
      <c r="CQ1506" s="3"/>
      <c r="CR1506" s="3"/>
      <c r="CS1506" s="3"/>
      <c r="CT1506" s="3"/>
      <c r="CU1506" s="3"/>
      <c r="CV1506" s="3"/>
      <c r="CW1506" s="3"/>
    </row>
    <row r="1507" spans="1:101" ht="21" customHeight="1" x14ac:dyDescent="0.3">
      <c r="A1507" s="3"/>
      <c r="B1507" s="3"/>
      <c r="C1507" s="2"/>
      <c r="D1507" s="10"/>
      <c r="E1507" s="3"/>
      <c r="F1507" s="3"/>
      <c r="G1507" s="3"/>
      <c r="H1507" s="3"/>
      <c r="I1507" s="3"/>
      <c r="J1507" s="3"/>
      <c r="K1507" s="3"/>
      <c r="L1507" s="8"/>
      <c r="M1507" s="3"/>
      <c r="N1507" s="3"/>
      <c r="O1507" s="3"/>
      <c r="P1507" s="3"/>
      <c r="Q1507" s="3"/>
      <c r="R1507" s="2"/>
      <c r="S1507" s="2"/>
      <c r="T1507" s="2"/>
      <c r="U1507" s="2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S1507" s="3"/>
      <c r="BT1507" s="3"/>
      <c r="BU1507" s="3"/>
      <c r="BV1507" s="3"/>
      <c r="BW1507" s="3"/>
      <c r="BX1507" s="3"/>
      <c r="BY1507" s="3"/>
      <c r="BZ1507" s="3"/>
      <c r="CA1507" s="3"/>
      <c r="CB1507" s="3"/>
      <c r="CC1507" s="3"/>
      <c r="CD1507" s="3"/>
      <c r="CE1507" s="3"/>
      <c r="CF1507" s="3"/>
      <c r="CG1507" s="3"/>
      <c r="CH1507" s="3"/>
      <c r="CI1507" s="3"/>
      <c r="CJ1507" s="3"/>
      <c r="CK1507" s="3"/>
      <c r="CL1507" s="3"/>
      <c r="CM1507" s="3"/>
      <c r="CN1507" s="3"/>
      <c r="CO1507" s="3"/>
      <c r="CP1507" s="3"/>
      <c r="CQ1507" s="3"/>
      <c r="CR1507" s="3"/>
      <c r="CS1507" s="3"/>
      <c r="CT1507" s="3"/>
      <c r="CU1507" s="3"/>
      <c r="CV1507" s="3"/>
      <c r="CW1507" s="3"/>
    </row>
    <row r="1508" spans="1:101" ht="21" customHeight="1" x14ac:dyDescent="0.3">
      <c r="A1508" s="3"/>
      <c r="B1508" s="3"/>
      <c r="C1508" s="2"/>
      <c r="D1508" s="10"/>
      <c r="E1508" s="3"/>
      <c r="F1508" s="3"/>
      <c r="G1508" s="3"/>
      <c r="H1508" s="3"/>
      <c r="I1508" s="3"/>
      <c r="J1508" s="3"/>
      <c r="K1508" s="3"/>
      <c r="L1508" s="8"/>
      <c r="M1508" s="3"/>
      <c r="N1508" s="3"/>
      <c r="O1508" s="3"/>
      <c r="P1508" s="3"/>
      <c r="Q1508" s="3"/>
      <c r="R1508" s="2"/>
      <c r="S1508" s="2"/>
      <c r="T1508" s="2"/>
      <c r="U1508" s="2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S1508" s="3"/>
      <c r="BT1508" s="3"/>
      <c r="BU1508" s="3"/>
      <c r="BV1508" s="3"/>
      <c r="BW1508" s="3"/>
      <c r="BX1508" s="3"/>
      <c r="BY1508" s="3"/>
      <c r="BZ1508" s="3"/>
      <c r="CA1508" s="3"/>
      <c r="CB1508" s="3"/>
      <c r="CC1508" s="3"/>
      <c r="CD1508" s="3"/>
      <c r="CE1508" s="3"/>
      <c r="CF1508" s="3"/>
      <c r="CG1508" s="3"/>
      <c r="CH1508" s="3"/>
      <c r="CI1508" s="3"/>
      <c r="CJ1508" s="3"/>
      <c r="CK1508" s="3"/>
      <c r="CL1508" s="3"/>
      <c r="CM1508" s="3"/>
      <c r="CN1508" s="3"/>
      <c r="CO1508" s="3"/>
      <c r="CP1508" s="3"/>
      <c r="CQ1508" s="3"/>
      <c r="CR1508" s="3"/>
      <c r="CS1508" s="3"/>
      <c r="CT1508" s="3"/>
      <c r="CU1508" s="3"/>
      <c r="CV1508" s="3"/>
      <c r="CW1508" s="3"/>
    </row>
    <row r="1509" spans="1:101" ht="21" customHeight="1" x14ac:dyDescent="0.3">
      <c r="A1509" s="3"/>
      <c r="B1509" s="3"/>
      <c r="C1509" s="2"/>
      <c r="D1509" s="10"/>
      <c r="E1509" s="3"/>
      <c r="F1509" s="3"/>
      <c r="G1509" s="3"/>
      <c r="H1509" s="3"/>
      <c r="I1509" s="3"/>
      <c r="J1509" s="3"/>
      <c r="K1509" s="3"/>
      <c r="L1509" s="8"/>
      <c r="M1509" s="3"/>
      <c r="N1509" s="3"/>
      <c r="O1509" s="3"/>
      <c r="P1509" s="3"/>
      <c r="Q1509" s="3"/>
      <c r="R1509" s="2"/>
      <c r="S1509" s="2"/>
      <c r="T1509" s="2"/>
      <c r="U1509" s="2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S1509" s="3"/>
      <c r="BT1509" s="3"/>
      <c r="BU1509" s="3"/>
      <c r="BV1509" s="3"/>
      <c r="BW1509" s="3"/>
      <c r="BX1509" s="3"/>
      <c r="BY1509" s="3"/>
      <c r="BZ1509" s="3"/>
      <c r="CA1509" s="3"/>
      <c r="CB1509" s="3"/>
      <c r="CC1509" s="3"/>
      <c r="CD1509" s="3"/>
      <c r="CE1509" s="3"/>
      <c r="CF1509" s="3"/>
      <c r="CG1509" s="3"/>
      <c r="CH1509" s="3"/>
      <c r="CI1509" s="3"/>
      <c r="CJ1509" s="3"/>
      <c r="CK1509" s="3"/>
      <c r="CL1509" s="3"/>
      <c r="CM1509" s="3"/>
      <c r="CN1509" s="3"/>
      <c r="CO1509" s="3"/>
      <c r="CP1509" s="3"/>
      <c r="CQ1509" s="3"/>
      <c r="CR1509" s="3"/>
      <c r="CS1509" s="3"/>
      <c r="CT1509" s="3"/>
      <c r="CU1509" s="3"/>
      <c r="CV1509" s="3"/>
      <c r="CW1509" s="3"/>
    </row>
    <row r="1510" spans="1:101" ht="21" customHeight="1" x14ac:dyDescent="0.3">
      <c r="A1510" s="3"/>
      <c r="B1510" s="3"/>
      <c r="C1510" s="2"/>
      <c r="D1510" s="10"/>
      <c r="E1510" s="3"/>
      <c r="F1510" s="3"/>
      <c r="G1510" s="3"/>
      <c r="H1510" s="3"/>
      <c r="I1510" s="3"/>
      <c r="J1510" s="3"/>
      <c r="K1510" s="3"/>
      <c r="L1510" s="8"/>
      <c r="M1510" s="3"/>
      <c r="N1510" s="3"/>
      <c r="O1510" s="3"/>
      <c r="P1510" s="3"/>
      <c r="Q1510" s="3"/>
      <c r="R1510" s="2"/>
      <c r="S1510" s="2"/>
      <c r="T1510" s="2"/>
      <c r="U1510" s="2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S1510" s="3"/>
      <c r="BT1510" s="3"/>
      <c r="BU1510" s="3"/>
      <c r="BV1510" s="3"/>
      <c r="BW1510" s="3"/>
      <c r="BX1510" s="3"/>
      <c r="BY1510" s="3"/>
      <c r="BZ1510" s="3"/>
      <c r="CA1510" s="3"/>
      <c r="CB1510" s="3"/>
      <c r="CC1510" s="3"/>
      <c r="CD1510" s="3"/>
      <c r="CE1510" s="3"/>
      <c r="CF1510" s="3"/>
      <c r="CG1510" s="3"/>
      <c r="CH1510" s="3"/>
      <c r="CI1510" s="3"/>
      <c r="CJ1510" s="3"/>
      <c r="CK1510" s="3"/>
      <c r="CL1510" s="3"/>
      <c r="CM1510" s="3"/>
      <c r="CN1510" s="3"/>
      <c r="CO1510" s="3"/>
      <c r="CP1510" s="3"/>
      <c r="CQ1510" s="3"/>
      <c r="CR1510" s="3"/>
      <c r="CS1510" s="3"/>
      <c r="CT1510" s="3"/>
      <c r="CU1510" s="3"/>
      <c r="CV1510" s="3"/>
      <c r="CW1510" s="3"/>
    </row>
    <row r="1511" spans="1:101" ht="21" customHeight="1" x14ac:dyDescent="0.3">
      <c r="A1511" s="3"/>
      <c r="B1511" s="3"/>
      <c r="C1511" s="2"/>
      <c r="D1511" s="10"/>
      <c r="E1511" s="3"/>
      <c r="F1511" s="3"/>
      <c r="G1511" s="3"/>
      <c r="H1511" s="3"/>
      <c r="I1511" s="3"/>
      <c r="J1511" s="3"/>
      <c r="K1511" s="3"/>
      <c r="L1511" s="8"/>
      <c r="M1511" s="3"/>
      <c r="N1511" s="3"/>
      <c r="O1511" s="3"/>
      <c r="P1511" s="3"/>
      <c r="Q1511" s="3"/>
      <c r="R1511" s="2"/>
      <c r="S1511" s="2"/>
      <c r="T1511" s="2"/>
      <c r="U1511" s="2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S1511" s="3"/>
      <c r="BT1511" s="3"/>
      <c r="BU1511" s="3"/>
      <c r="BV1511" s="3"/>
      <c r="BW1511" s="3"/>
      <c r="BX1511" s="3"/>
      <c r="BY1511" s="3"/>
      <c r="BZ1511" s="3"/>
      <c r="CA1511" s="3"/>
      <c r="CB1511" s="3"/>
      <c r="CC1511" s="3"/>
      <c r="CD1511" s="3"/>
      <c r="CE1511" s="3"/>
      <c r="CF1511" s="3"/>
      <c r="CG1511" s="3"/>
      <c r="CH1511" s="3"/>
      <c r="CI1511" s="3"/>
      <c r="CJ1511" s="3"/>
      <c r="CK1511" s="3"/>
      <c r="CL1511" s="3"/>
      <c r="CM1511" s="3"/>
      <c r="CN1511" s="3"/>
      <c r="CO1511" s="3"/>
      <c r="CP1511" s="3"/>
      <c r="CQ1511" s="3"/>
      <c r="CR1511" s="3"/>
      <c r="CS1511" s="3"/>
      <c r="CT1511" s="3"/>
      <c r="CU1511" s="3"/>
      <c r="CV1511" s="3"/>
      <c r="CW1511" s="3"/>
    </row>
    <row r="1512" spans="1:101" ht="21" customHeight="1" x14ac:dyDescent="0.3">
      <c r="A1512" s="3"/>
      <c r="B1512" s="3"/>
      <c r="C1512" s="2"/>
      <c r="D1512" s="10"/>
      <c r="E1512" s="3"/>
      <c r="F1512" s="3"/>
      <c r="G1512" s="3"/>
      <c r="H1512" s="3"/>
      <c r="I1512" s="3"/>
      <c r="J1512" s="3"/>
      <c r="K1512" s="3"/>
      <c r="L1512" s="8"/>
      <c r="M1512" s="3"/>
      <c r="N1512" s="3"/>
      <c r="O1512" s="3"/>
      <c r="P1512" s="3"/>
      <c r="Q1512" s="3"/>
      <c r="R1512" s="2"/>
      <c r="S1512" s="2"/>
      <c r="T1512" s="2"/>
      <c r="U1512" s="2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S1512" s="3"/>
      <c r="BT1512" s="3"/>
      <c r="BU1512" s="3"/>
      <c r="BV1512" s="3"/>
      <c r="BW1512" s="3"/>
      <c r="BX1512" s="3"/>
      <c r="BY1512" s="3"/>
      <c r="BZ1512" s="3"/>
      <c r="CA1512" s="3"/>
      <c r="CB1512" s="3"/>
      <c r="CC1512" s="3"/>
      <c r="CD1512" s="3"/>
      <c r="CE1512" s="3"/>
      <c r="CF1512" s="3"/>
      <c r="CG1512" s="3"/>
      <c r="CH1512" s="3"/>
      <c r="CI1512" s="3"/>
      <c r="CJ1512" s="3"/>
      <c r="CK1512" s="3"/>
      <c r="CL1512" s="3"/>
      <c r="CM1512" s="3"/>
      <c r="CN1512" s="3"/>
      <c r="CO1512" s="3"/>
      <c r="CP1512" s="3"/>
      <c r="CQ1512" s="3"/>
      <c r="CR1512" s="3"/>
      <c r="CS1512" s="3"/>
      <c r="CT1512" s="3"/>
      <c r="CU1512" s="3"/>
      <c r="CV1512" s="3"/>
      <c r="CW1512" s="3"/>
    </row>
    <row r="1513" spans="1:101" ht="21" customHeight="1" x14ac:dyDescent="0.3">
      <c r="A1513" s="3"/>
      <c r="B1513" s="3"/>
      <c r="C1513" s="2"/>
      <c r="D1513" s="10"/>
      <c r="E1513" s="3"/>
      <c r="F1513" s="3"/>
      <c r="G1513" s="3"/>
      <c r="H1513" s="3"/>
      <c r="I1513" s="3"/>
      <c r="J1513" s="3"/>
      <c r="K1513" s="3"/>
      <c r="L1513" s="8"/>
      <c r="M1513" s="3"/>
      <c r="N1513" s="3"/>
      <c r="O1513" s="3"/>
      <c r="P1513" s="3"/>
      <c r="Q1513" s="3"/>
      <c r="R1513" s="2"/>
      <c r="S1513" s="2"/>
      <c r="T1513" s="2"/>
      <c r="U1513" s="2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S1513" s="3"/>
      <c r="BT1513" s="3"/>
      <c r="BU1513" s="3"/>
      <c r="BV1513" s="3"/>
      <c r="BW1513" s="3"/>
      <c r="BX1513" s="3"/>
      <c r="BY1513" s="3"/>
      <c r="BZ1513" s="3"/>
      <c r="CA1513" s="3"/>
      <c r="CB1513" s="3"/>
      <c r="CC1513" s="3"/>
      <c r="CD1513" s="3"/>
      <c r="CE1513" s="3"/>
      <c r="CF1513" s="3"/>
      <c r="CG1513" s="3"/>
      <c r="CH1513" s="3"/>
      <c r="CI1513" s="3"/>
      <c r="CJ1513" s="3"/>
      <c r="CK1513" s="3"/>
      <c r="CL1513" s="3"/>
      <c r="CM1513" s="3"/>
      <c r="CN1513" s="3"/>
      <c r="CO1513" s="3"/>
      <c r="CP1513" s="3"/>
      <c r="CQ1513" s="3"/>
      <c r="CR1513" s="3"/>
      <c r="CS1513" s="3"/>
      <c r="CT1513" s="3"/>
      <c r="CU1513" s="3"/>
      <c r="CV1513" s="3"/>
      <c r="CW1513" s="3"/>
    </row>
    <row r="1514" spans="1:101" ht="21" customHeight="1" x14ac:dyDescent="0.3">
      <c r="A1514" s="3"/>
      <c r="B1514" s="3"/>
      <c r="C1514" s="2"/>
      <c r="D1514" s="10"/>
      <c r="E1514" s="3"/>
      <c r="F1514" s="3"/>
      <c r="G1514" s="3"/>
      <c r="H1514" s="3"/>
      <c r="I1514" s="3"/>
      <c r="J1514" s="3"/>
      <c r="K1514" s="3"/>
      <c r="L1514" s="8"/>
      <c r="M1514" s="3"/>
      <c r="N1514" s="3"/>
      <c r="O1514" s="3"/>
      <c r="P1514" s="3"/>
      <c r="Q1514" s="3"/>
      <c r="R1514" s="2"/>
      <c r="S1514" s="2"/>
      <c r="T1514" s="2"/>
      <c r="U1514" s="2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S1514" s="3"/>
      <c r="BT1514" s="3"/>
      <c r="BU1514" s="3"/>
      <c r="BV1514" s="3"/>
      <c r="BW1514" s="3"/>
      <c r="BX1514" s="3"/>
      <c r="BY1514" s="3"/>
      <c r="BZ1514" s="3"/>
      <c r="CA1514" s="3"/>
      <c r="CB1514" s="3"/>
      <c r="CC1514" s="3"/>
      <c r="CD1514" s="3"/>
      <c r="CE1514" s="3"/>
      <c r="CF1514" s="3"/>
      <c r="CG1514" s="3"/>
      <c r="CH1514" s="3"/>
      <c r="CI1514" s="3"/>
      <c r="CJ1514" s="3"/>
      <c r="CK1514" s="3"/>
      <c r="CL1514" s="3"/>
      <c r="CM1514" s="3"/>
      <c r="CN1514" s="3"/>
      <c r="CO1514" s="3"/>
      <c r="CP1514" s="3"/>
      <c r="CQ1514" s="3"/>
      <c r="CR1514" s="3"/>
      <c r="CS1514" s="3"/>
      <c r="CT1514" s="3"/>
      <c r="CU1514" s="3"/>
      <c r="CV1514" s="3"/>
      <c r="CW1514" s="3"/>
    </row>
    <row r="1515" spans="1:101" ht="21" customHeight="1" x14ac:dyDescent="0.3">
      <c r="A1515" s="3"/>
      <c r="B1515" s="3"/>
      <c r="C1515" s="2"/>
      <c r="D1515" s="10"/>
      <c r="E1515" s="3"/>
      <c r="F1515" s="3"/>
      <c r="G1515" s="3"/>
      <c r="H1515" s="3"/>
      <c r="I1515" s="3"/>
      <c r="J1515" s="3"/>
      <c r="K1515" s="3"/>
      <c r="L1515" s="8"/>
      <c r="M1515" s="3"/>
      <c r="N1515" s="3"/>
      <c r="O1515" s="3"/>
      <c r="P1515" s="3"/>
      <c r="Q1515" s="3"/>
      <c r="R1515" s="2"/>
      <c r="S1515" s="2"/>
      <c r="T1515" s="2"/>
      <c r="U1515" s="2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S1515" s="3"/>
      <c r="BT1515" s="3"/>
      <c r="BU1515" s="3"/>
      <c r="BV1515" s="3"/>
      <c r="BW1515" s="3"/>
      <c r="BX1515" s="3"/>
      <c r="BY1515" s="3"/>
      <c r="BZ1515" s="3"/>
      <c r="CA1515" s="3"/>
      <c r="CB1515" s="3"/>
      <c r="CC1515" s="3"/>
      <c r="CD1515" s="3"/>
      <c r="CE1515" s="3"/>
      <c r="CF1515" s="3"/>
      <c r="CG1515" s="3"/>
      <c r="CH1515" s="3"/>
      <c r="CI1515" s="3"/>
      <c r="CJ1515" s="3"/>
      <c r="CK1515" s="3"/>
      <c r="CL1515" s="3"/>
      <c r="CM1515" s="3"/>
      <c r="CN1515" s="3"/>
      <c r="CO1515" s="3"/>
      <c r="CP1515" s="3"/>
      <c r="CQ1515" s="3"/>
      <c r="CR1515" s="3"/>
      <c r="CS1515" s="3"/>
      <c r="CT1515" s="3"/>
      <c r="CU1515" s="3"/>
      <c r="CV1515" s="3"/>
      <c r="CW1515" s="3"/>
    </row>
    <row r="1516" spans="1:101" ht="21" customHeight="1" x14ac:dyDescent="0.3">
      <c r="A1516" s="3"/>
      <c r="B1516" s="3"/>
      <c r="C1516" s="2"/>
      <c r="D1516" s="10"/>
      <c r="E1516" s="3"/>
      <c r="F1516" s="3"/>
      <c r="G1516" s="3"/>
      <c r="H1516" s="3"/>
      <c r="I1516" s="3"/>
      <c r="J1516" s="3"/>
      <c r="K1516" s="3"/>
      <c r="L1516" s="8"/>
      <c r="M1516" s="3"/>
      <c r="N1516" s="3"/>
      <c r="O1516" s="3"/>
      <c r="P1516" s="3"/>
      <c r="Q1516" s="3"/>
      <c r="R1516" s="2"/>
      <c r="S1516" s="2"/>
      <c r="T1516" s="2"/>
      <c r="U1516" s="2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S1516" s="3"/>
      <c r="BT1516" s="3"/>
      <c r="BU1516" s="3"/>
      <c r="BV1516" s="3"/>
      <c r="BW1516" s="3"/>
      <c r="BX1516" s="3"/>
      <c r="BY1516" s="3"/>
      <c r="BZ1516" s="3"/>
      <c r="CA1516" s="3"/>
      <c r="CB1516" s="3"/>
      <c r="CC1516" s="3"/>
      <c r="CD1516" s="3"/>
      <c r="CE1516" s="3"/>
      <c r="CF1516" s="3"/>
      <c r="CG1516" s="3"/>
      <c r="CH1516" s="3"/>
      <c r="CI1516" s="3"/>
      <c r="CJ1516" s="3"/>
      <c r="CK1516" s="3"/>
      <c r="CL1516" s="3"/>
      <c r="CM1516" s="3"/>
      <c r="CN1516" s="3"/>
      <c r="CO1516" s="3"/>
      <c r="CP1516" s="3"/>
      <c r="CQ1516" s="3"/>
      <c r="CR1516" s="3"/>
      <c r="CS1516" s="3"/>
      <c r="CT1516" s="3"/>
      <c r="CU1516" s="3"/>
      <c r="CV1516" s="3"/>
      <c r="CW1516" s="3"/>
    </row>
    <row r="1517" spans="1:101" ht="21" customHeight="1" x14ac:dyDescent="0.3">
      <c r="A1517" s="3"/>
      <c r="B1517" s="3"/>
      <c r="C1517" s="2"/>
      <c r="D1517" s="10"/>
      <c r="E1517" s="3"/>
      <c r="F1517" s="3"/>
      <c r="G1517" s="3"/>
      <c r="H1517" s="3"/>
      <c r="I1517" s="3"/>
      <c r="J1517" s="3"/>
      <c r="K1517" s="3"/>
      <c r="L1517" s="8"/>
      <c r="M1517" s="3"/>
      <c r="N1517" s="3"/>
      <c r="O1517" s="3"/>
      <c r="P1517" s="3"/>
      <c r="Q1517" s="3"/>
      <c r="R1517" s="2"/>
      <c r="S1517" s="2"/>
      <c r="T1517" s="2"/>
      <c r="U1517" s="2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S1517" s="3"/>
      <c r="BT1517" s="3"/>
      <c r="BU1517" s="3"/>
      <c r="BV1517" s="3"/>
      <c r="BW1517" s="3"/>
      <c r="BX1517" s="3"/>
      <c r="BY1517" s="3"/>
      <c r="BZ1517" s="3"/>
      <c r="CA1517" s="3"/>
      <c r="CB1517" s="3"/>
      <c r="CC1517" s="3"/>
      <c r="CD1517" s="3"/>
      <c r="CE1517" s="3"/>
      <c r="CF1517" s="3"/>
      <c r="CG1517" s="3"/>
      <c r="CH1517" s="3"/>
      <c r="CI1517" s="3"/>
      <c r="CJ1517" s="3"/>
      <c r="CK1517" s="3"/>
      <c r="CL1517" s="3"/>
      <c r="CM1517" s="3"/>
      <c r="CN1517" s="3"/>
      <c r="CO1517" s="3"/>
      <c r="CP1517" s="3"/>
      <c r="CQ1517" s="3"/>
      <c r="CR1517" s="3"/>
      <c r="CS1517" s="3"/>
      <c r="CT1517" s="3"/>
      <c r="CU1517" s="3"/>
      <c r="CV1517" s="3"/>
      <c r="CW1517" s="3"/>
    </row>
    <row r="1518" spans="1:101" ht="21" customHeight="1" x14ac:dyDescent="0.3">
      <c r="A1518" s="3"/>
      <c r="B1518" s="3"/>
      <c r="C1518" s="2"/>
      <c r="D1518" s="10"/>
      <c r="E1518" s="3"/>
      <c r="F1518" s="3"/>
      <c r="G1518" s="3"/>
      <c r="H1518" s="3"/>
      <c r="I1518" s="3"/>
      <c r="J1518" s="3"/>
      <c r="K1518" s="3"/>
      <c r="L1518" s="8"/>
      <c r="M1518" s="3"/>
      <c r="N1518" s="3"/>
      <c r="O1518" s="3"/>
      <c r="P1518" s="3"/>
      <c r="Q1518" s="3"/>
      <c r="R1518" s="2"/>
      <c r="S1518" s="2"/>
      <c r="T1518" s="2"/>
      <c r="U1518" s="2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S1518" s="3"/>
      <c r="BT1518" s="3"/>
      <c r="BU1518" s="3"/>
      <c r="BV1518" s="3"/>
      <c r="BW1518" s="3"/>
      <c r="BX1518" s="3"/>
      <c r="BY1518" s="3"/>
      <c r="BZ1518" s="3"/>
      <c r="CA1518" s="3"/>
      <c r="CB1518" s="3"/>
      <c r="CC1518" s="3"/>
      <c r="CD1518" s="3"/>
      <c r="CE1518" s="3"/>
      <c r="CF1518" s="3"/>
      <c r="CG1518" s="3"/>
      <c r="CH1518" s="3"/>
      <c r="CI1518" s="3"/>
      <c r="CJ1518" s="3"/>
      <c r="CK1518" s="3"/>
      <c r="CL1518" s="3"/>
      <c r="CM1518" s="3"/>
      <c r="CN1518" s="3"/>
      <c r="CO1518" s="3"/>
      <c r="CP1518" s="3"/>
      <c r="CQ1518" s="3"/>
      <c r="CR1518" s="3"/>
      <c r="CS1518" s="3"/>
      <c r="CT1518" s="3"/>
      <c r="CU1518" s="3"/>
      <c r="CV1518" s="3"/>
      <c r="CW1518" s="3"/>
    </row>
    <row r="1519" spans="1:101" ht="21" customHeight="1" x14ac:dyDescent="0.3">
      <c r="A1519" s="3"/>
      <c r="B1519" s="3"/>
      <c r="C1519" s="2"/>
      <c r="D1519" s="10"/>
      <c r="E1519" s="3"/>
      <c r="F1519" s="3"/>
      <c r="G1519" s="3"/>
      <c r="H1519" s="3"/>
      <c r="I1519" s="3"/>
      <c r="J1519" s="3"/>
      <c r="K1519" s="3"/>
      <c r="L1519" s="8"/>
      <c r="M1519" s="3"/>
      <c r="N1519" s="3"/>
      <c r="O1519" s="3"/>
      <c r="P1519" s="3"/>
      <c r="Q1519" s="3"/>
      <c r="R1519" s="2"/>
      <c r="S1519" s="2"/>
      <c r="T1519" s="2"/>
      <c r="U1519" s="2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S1519" s="3"/>
      <c r="BT1519" s="3"/>
      <c r="BU1519" s="3"/>
      <c r="BV1519" s="3"/>
      <c r="BW1519" s="3"/>
      <c r="BX1519" s="3"/>
      <c r="BY1519" s="3"/>
      <c r="BZ1519" s="3"/>
      <c r="CA1519" s="3"/>
      <c r="CB1519" s="3"/>
      <c r="CC1519" s="3"/>
      <c r="CD1519" s="3"/>
      <c r="CE1519" s="3"/>
      <c r="CF1519" s="3"/>
      <c r="CG1519" s="3"/>
      <c r="CH1519" s="3"/>
      <c r="CI1519" s="3"/>
      <c r="CJ1519" s="3"/>
      <c r="CK1519" s="3"/>
      <c r="CL1519" s="3"/>
      <c r="CM1519" s="3"/>
      <c r="CN1519" s="3"/>
      <c r="CO1519" s="3"/>
      <c r="CP1519" s="3"/>
      <c r="CQ1519" s="3"/>
      <c r="CR1519" s="3"/>
      <c r="CS1519" s="3"/>
      <c r="CT1519" s="3"/>
      <c r="CU1519" s="3"/>
      <c r="CV1519" s="3"/>
      <c r="CW1519" s="3"/>
    </row>
    <row r="1520" spans="1:101" ht="21" customHeight="1" x14ac:dyDescent="0.3">
      <c r="A1520" s="3"/>
      <c r="B1520" s="3"/>
      <c r="C1520" s="2"/>
      <c r="D1520" s="10"/>
      <c r="E1520" s="3"/>
      <c r="F1520" s="3"/>
      <c r="G1520" s="3"/>
      <c r="H1520" s="3"/>
      <c r="I1520" s="3"/>
      <c r="J1520" s="3"/>
      <c r="K1520" s="3"/>
      <c r="L1520" s="8"/>
      <c r="M1520" s="3"/>
      <c r="N1520" s="3"/>
      <c r="O1520" s="3"/>
      <c r="P1520" s="3"/>
      <c r="Q1520" s="3"/>
      <c r="R1520" s="2"/>
      <c r="S1520" s="2"/>
      <c r="T1520" s="2"/>
      <c r="U1520" s="2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S1520" s="3"/>
      <c r="BT1520" s="3"/>
      <c r="BU1520" s="3"/>
      <c r="BV1520" s="3"/>
      <c r="BW1520" s="3"/>
      <c r="BX1520" s="3"/>
      <c r="BY1520" s="3"/>
      <c r="BZ1520" s="3"/>
      <c r="CA1520" s="3"/>
      <c r="CB1520" s="3"/>
      <c r="CC1520" s="3"/>
      <c r="CD1520" s="3"/>
      <c r="CE1520" s="3"/>
      <c r="CF1520" s="3"/>
      <c r="CG1520" s="3"/>
      <c r="CH1520" s="3"/>
      <c r="CI1520" s="3"/>
      <c r="CJ1520" s="3"/>
      <c r="CK1520" s="3"/>
      <c r="CL1520" s="3"/>
      <c r="CM1520" s="3"/>
      <c r="CN1520" s="3"/>
      <c r="CO1520" s="3"/>
      <c r="CP1520" s="3"/>
      <c r="CQ1520" s="3"/>
      <c r="CR1520" s="3"/>
      <c r="CS1520" s="3"/>
      <c r="CT1520" s="3"/>
      <c r="CU1520" s="3"/>
      <c r="CV1520" s="3"/>
      <c r="CW1520" s="3"/>
    </row>
    <row r="1521" spans="1:101" ht="21" customHeight="1" x14ac:dyDescent="0.3">
      <c r="A1521" s="3"/>
      <c r="B1521" s="3"/>
      <c r="C1521" s="2"/>
      <c r="D1521" s="10"/>
      <c r="E1521" s="3"/>
      <c r="F1521" s="3"/>
      <c r="G1521" s="3"/>
      <c r="H1521" s="3"/>
      <c r="I1521" s="3"/>
      <c r="J1521" s="3"/>
      <c r="K1521" s="3"/>
      <c r="L1521" s="8"/>
      <c r="M1521" s="3"/>
      <c r="N1521" s="3"/>
      <c r="O1521" s="3"/>
      <c r="P1521" s="3"/>
      <c r="Q1521" s="3"/>
      <c r="R1521" s="2"/>
      <c r="S1521" s="2"/>
      <c r="T1521" s="2"/>
      <c r="U1521" s="2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S1521" s="3"/>
      <c r="BT1521" s="3"/>
      <c r="BU1521" s="3"/>
      <c r="BV1521" s="3"/>
      <c r="BW1521" s="3"/>
      <c r="BX1521" s="3"/>
      <c r="BY1521" s="3"/>
      <c r="BZ1521" s="3"/>
      <c r="CA1521" s="3"/>
      <c r="CB1521" s="3"/>
      <c r="CC1521" s="3"/>
      <c r="CD1521" s="3"/>
      <c r="CE1521" s="3"/>
      <c r="CF1521" s="3"/>
      <c r="CG1521" s="3"/>
      <c r="CH1521" s="3"/>
      <c r="CI1521" s="3"/>
      <c r="CJ1521" s="3"/>
      <c r="CK1521" s="3"/>
      <c r="CL1521" s="3"/>
      <c r="CM1521" s="3"/>
      <c r="CN1521" s="3"/>
      <c r="CO1521" s="3"/>
      <c r="CP1521" s="3"/>
      <c r="CQ1521" s="3"/>
      <c r="CR1521" s="3"/>
      <c r="CS1521" s="3"/>
      <c r="CT1521" s="3"/>
      <c r="CU1521" s="3"/>
      <c r="CV1521" s="3"/>
      <c r="CW1521" s="3"/>
    </row>
    <row r="1522" spans="1:101" ht="21" customHeight="1" x14ac:dyDescent="0.3">
      <c r="A1522" s="3"/>
      <c r="B1522" s="3"/>
      <c r="C1522" s="2"/>
      <c r="D1522" s="10"/>
      <c r="E1522" s="3"/>
      <c r="F1522" s="3"/>
      <c r="G1522" s="3"/>
      <c r="H1522" s="3"/>
      <c r="I1522" s="3"/>
      <c r="J1522" s="3"/>
      <c r="K1522" s="3"/>
      <c r="L1522" s="8"/>
      <c r="M1522" s="3"/>
      <c r="N1522" s="3"/>
      <c r="O1522" s="3"/>
      <c r="P1522" s="3"/>
      <c r="Q1522" s="3"/>
      <c r="R1522" s="2"/>
      <c r="S1522" s="2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S1522" s="3"/>
      <c r="BT1522" s="3"/>
      <c r="BU1522" s="3"/>
      <c r="BV1522" s="3"/>
      <c r="BW1522" s="3"/>
      <c r="BX1522" s="3"/>
      <c r="BY1522" s="3"/>
      <c r="BZ1522" s="3"/>
      <c r="CA1522" s="3"/>
      <c r="CB1522" s="3"/>
      <c r="CC1522" s="3"/>
      <c r="CD1522" s="3"/>
      <c r="CE1522" s="3"/>
      <c r="CF1522" s="3"/>
      <c r="CG1522" s="3"/>
      <c r="CH1522" s="3"/>
      <c r="CI1522" s="3"/>
      <c r="CJ1522" s="3"/>
      <c r="CK1522" s="3"/>
      <c r="CL1522" s="3"/>
      <c r="CM1522" s="3"/>
      <c r="CN1522" s="3"/>
      <c r="CO1522" s="3"/>
      <c r="CP1522" s="3"/>
      <c r="CQ1522" s="3"/>
      <c r="CR1522" s="3"/>
      <c r="CS1522" s="3"/>
      <c r="CT1522" s="3"/>
      <c r="CU1522" s="3"/>
      <c r="CV1522" s="3"/>
      <c r="CW1522" s="3"/>
    </row>
    <row r="1523" spans="1:101" ht="21" customHeight="1" x14ac:dyDescent="0.3">
      <c r="A1523" s="3"/>
      <c r="B1523" s="3"/>
      <c r="C1523" s="2"/>
      <c r="D1523" s="10"/>
      <c r="E1523" s="3"/>
      <c r="F1523" s="3"/>
      <c r="G1523" s="3"/>
      <c r="H1523" s="3"/>
      <c r="I1523" s="3"/>
      <c r="J1523" s="3"/>
      <c r="K1523" s="3"/>
      <c r="L1523" s="8"/>
      <c r="M1523" s="3"/>
      <c r="N1523" s="3"/>
      <c r="O1523" s="3"/>
      <c r="P1523" s="3"/>
      <c r="Q1523" s="3"/>
      <c r="R1523" s="2"/>
      <c r="S1523" s="2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S1523" s="3"/>
      <c r="BT1523" s="3"/>
      <c r="BU1523" s="3"/>
      <c r="BV1523" s="3"/>
      <c r="BW1523" s="3"/>
      <c r="BX1523" s="3"/>
      <c r="BY1523" s="3"/>
      <c r="BZ1523" s="3"/>
      <c r="CA1523" s="3"/>
      <c r="CB1523" s="3"/>
      <c r="CC1523" s="3"/>
      <c r="CD1523" s="3"/>
      <c r="CE1523" s="3"/>
      <c r="CF1523" s="3"/>
      <c r="CG1523" s="3"/>
      <c r="CH1523" s="3"/>
      <c r="CI1523" s="3"/>
      <c r="CJ1523" s="3"/>
      <c r="CK1523" s="3"/>
      <c r="CL1523" s="3"/>
      <c r="CM1523" s="3"/>
      <c r="CN1523" s="3"/>
      <c r="CO1523" s="3"/>
      <c r="CP1523" s="3"/>
      <c r="CQ1523" s="3"/>
      <c r="CR1523" s="3"/>
      <c r="CS1523" s="3"/>
      <c r="CT1523" s="3"/>
      <c r="CU1523" s="3"/>
      <c r="CV1523" s="3"/>
      <c r="CW1523" s="3"/>
    </row>
    <row r="1524" spans="1:101" ht="21" customHeight="1" x14ac:dyDescent="0.3">
      <c r="A1524" s="3"/>
      <c r="B1524" s="3"/>
      <c r="C1524" s="2"/>
      <c r="D1524" s="10"/>
      <c r="E1524" s="3"/>
      <c r="F1524" s="3"/>
      <c r="G1524" s="3"/>
      <c r="H1524" s="3"/>
      <c r="I1524" s="3"/>
      <c r="J1524" s="3"/>
      <c r="K1524" s="3"/>
      <c r="L1524" s="8"/>
      <c r="M1524" s="3"/>
      <c r="N1524" s="3"/>
      <c r="O1524" s="3"/>
      <c r="P1524" s="3"/>
      <c r="Q1524" s="3"/>
      <c r="R1524" s="2"/>
      <c r="S1524" s="2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S1524" s="3"/>
      <c r="BT1524" s="3"/>
      <c r="BU1524" s="3"/>
      <c r="BV1524" s="3"/>
      <c r="BW1524" s="3"/>
      <c r="BX1524" s="3"/>
      <c r="BY1524" s="3"/>
      <c r="BZ1524" s="3"/>
      <c r="CA1524" s="3"/>
      <c r="CB1524" s="3"/>
      <c r="CC1524" s="3"/>
      <c r="CD1524" s="3"/>
      <c r="CE1524" s="3"/>
      <c r="CF1524" s="3"/>
      <c r="CG1524" s="3"/>
      <c r="CH1524" s="3"/>
      <c r="CI1524" s="3"/>
      <c r="CJ1524" s="3"/>
      <c r="CK1524" s="3"/>
      <c r="CL1524" s="3"/>
      <c r="CM1524" s="3"/>
      <c r="CN1524" s="3"/>
      <c r="CO1524" s="3"/>
      <c r="CP1524" s="3"/>
      <c r="CQ1524" s="3"/>
      <c r="CR1524" s="3"/>
      <c r="CS1524" s="3"/>
      <c r="CT1524" s="3"/>
      <c r="CU1524" s="3"/>
      <c r="CV1524" s="3"/>
      <c r="CW1524" s="3"/>
    </row>
    <row r="1525" spans="1:101" ht="21" customHeight="1" x14ac:dyDescent="0.3">
      <c r="A1525" s="3"/>
      <c r="B1525" s="3"/>
      <c r="C1525" s="2"/>
      <c r="D1525" s="10"/>
      <c r="E1525" s="3"/>
      <c r="F1525" s="3"/>
      <c r="G1525" s="3"/>
      <c r="H1525" s="3"/>
      <c r="I1525" s="3"/>
      <c r="J1525" s="3"/>
      <c r="K1525" s="3"/>
      <c r="L1525" s="8"/>
      <c r="M1525" s="3"/>
      <c r="N1525" s="3"/>
      <c r="O1525" s="3"/>
      <c r="P1525" s="3"/>
      <c r="Q1525" s="3"/>
      <c r="R1525" s="2"/>
      <c r="S1525" s="2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S1525" s="3"/>
      <c r="BT1525" s="3"/>
      <c r="BU1525" s="3"/>
      <c r="BV1525" s="3"/>
      <c r="BW1525" s="3"/>
      <c r="BX1525" s="3"/>
      <c r="BY1525" s="3"/>
      <c r="BZ1525" s="3"/>
      <c r="CA1525" s="3"/>
      <c r="CB1525" s="3"/>
      <c r="CC1525" s="3"/>
      <c r="CD1525" s="3"/>
      <c r="CE1525" s="3"/>
      <c r="CF1525" s="3"/>
      <c r="CG1525" s="3"/>
      <c r="CH1525" s="3"/>
      <c r="CI1525" s="3"/>
      <c r="CJ1525" s="3"/>
      <c r="CK1525" s="3"/>
      <c r="CL1525" s="3"/>
      <c r="CM1525" s="3"/>
      <c r="CN1525" s="3"/>
      <c r="CO1525" s="3"/>
      <c r="CP1525" s="3"/>
      <c r="CQ1525" s="3"/>
      <c r="CR1525" s="3"/>
      <c r="CS1525" s="3"/>
      <c r="CT1525" s="3"/>
      <c r="CU1525" s="3"/>
      <c r="CV1525" s="3"/>
      <c r="CW1525" s="3"/>
    </row>
    <row r="1526" spans="1:101" ht="21" customHeight="1" x14ac:dyDescent="0.3">
      <c r="A1526" s="3"/>
      <c r="B1526" s="3"/>
      <c r="C1526" s="2"/>
      <c r="D1526" s="10"/>
      <c r="E1526" s="3"/>
      <c r="F1526" s="3"/>
      <c r="G1526" s="3"/>
      <c r="H1526" s="3"/>
      <c r="I1526" s="3"/>
      <c r="J1526" s="3"/>
      <c r="K1526" s="3"/>
      <c r="L1526" s="8"/>
      <c r="M1526" s="3"/>
      <c r="N1526" s="3"/>
      <c r="O1526" s="3"/>
      <c r="P1526" s="3"/>
      <c r="Q1526" s="3"/>
      <c r="R1526" s="2"/>
      <c r="S1526" s="2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S1526" s="3"/>
      <c r="BT1526" s="3"/>
      <c r="BU1526" s="3"/>
      <c r="BV1526" s="3"/>
      <c r="BW1526" s="3"/>
      <c r="BX1526" s="3"/>
      <c r="BY1526" s="3"/>
      <c r="BZ1526" s="3"/>
      <c r="CA1526" s="3"/>
      <c r="CB1526" s="3"/>
      <c r="CC1526" s="3"/>
      <c r="CD1526" s="3"/>
      <c r="CE1526" s="3"/>
      <c r="CF1526" s="3"/>
      <c r="CG1526" s="3"/>
      <c r="CH1526" s="3"/>
      <c r="CI1526" s="3"/>
      <c r="CJ1526" s="3"/>
      <c r="CK1526" s="3"/>
      <c r="CL1526" s="3"/>
      <c r="CM1526" s="3"/>
      <c r="CN1526" s="3"/>
      <c r="CO1526" s="3"/>
      <c r="CP1526" s="3"/>
      <c r="CQ1526" s="3"/>
      <c r="CR1526" s="3"/>
      <c r="CS1526" s="3"/>
      <c r="CT1526" s="3"/>
      <c r="CU1526" s="3"/>
      <c r="CV1526" s="3"/>
      <c r="CW1526" s="3"/>
    </row>
    <row r="1527" spans="1:101" ht="21" customHeight="1" x14ac:dyDescent="0.3">
      <c r="A1527" s="3"/>
      <c r="B1527" s="3"/>
      <c r="C1527" s="2"/>
      <c r="D1527" s="10"/>
      <c r="E1527" s="3"/>
      <c r="F1527" s="3"/>
      <c r="G1527" s="3"/>
      <c r="H1527" s="3"/>
      <c r="I1527" s="3"/>
      <c r="J1527" s="3"/>
      <c r="K1527" s="3"/>
      <c r="L1527" s="8"/>
      <c r="M1527" s="3"/>
      <c r="N1527" s="3"/>
      <c r="O1527" s="3"/>
      <c r="P1527" s="3"/>
      <c r="Q1527" s="3"/>
      <c r="R1527" s="2"/>
      <c r="S1527" s="2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S1527" s="3"/>
      <c r="BT1527" s="3"/>
      <c r="BU1527" s="3"/>
      <c r="BV1527" s="3"/>
      <c r="BW1527" s="3"/>
      <c r="BX1527" s="3"/>
      <c r="BY1527" s="3"/>
      <c r="BZ1527" s="3"/>
      <c r="CA1527" s="3"/>
      <c r="CB1527" s="3"/>
      <c r="CC1527" s="3"/>
      <c r="CD1527" s="3"/>
      <c r="CE1527" s="3"/>
      <c r="CF1527" s="3"/>
      <c r="CG1527" s="3"/>
      <c r="CH1527" s="3"/>
      <c r="CI1527" s="3"/>
      <c r="CJ1527" s="3"/>
      <c r="CK1527" s="3"/>
      <c r="CL1527" s="3"/>
      <c r="CM1527" s="3"/>
      <c r="CN1527" s="3"/>
      <c r="CO1527" s="3"/>
      <c r="CP1527" s="3"/>
      <c r="CQ1527" s="3"/>
      <c r="CR1527" s="3"/>
      <c r="CS1527" s="3"/>
      <c r="CT1527" s="3"/>
      <c r="CU1527" s="3"/>
      <c r="CV1527" s="3"/>
      <c r="CW1527" s="3"/>
    </row>
    <row r="1528" spans="1:101" ht="21" customHeight="1" x14ac:dyDescent="0.3">
      <c r="A1528" s="3"/>
      <c r="B1528" s="3"/>
      <c r="C1528" s="2"/>
      <c r="D1528" s="10"/>
      <c r="E1528" s="3"/>
      <c r="F1528" s="3"/>
      <c r="G1528" s="3"/>
      <c r="H1528" s="3"/>
      <c r="I1528" s="3"/>
      <c r="J1528" s="3"/>
      <c r="K1528" s="3"/>
      <c r="L1528" s="8"/>
      <c r="M1528" s="3"/>
      <c r="N1528" s="3"/>
      <c r="O1528" s="3"/>
      <c r="P1528" s="3"/>
      <c r="Q1528" s="3"/>
      <c r="R1528" s="2"/>
      <c r="S1528" s="2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S1528" s="3"/>
      <c r="BT1528" s="3"/>
      <c r="BU1528" s="3"/>
      <c r="BV1528" s="3"/>
      <c r="BW1528" s="3"/>
      <c r="BX1528" s="3"/>
      <c r="BY1528" s="3"/>
      <c r="BZ1528" s="3"/>
      <c r="CA1528" s="3"/>
      <c r="CB1528" s="3"/>
      <c r="CC1528" s="3"/>
      <c r="CD1528" s="3"/>
      <c r="CE1528" s="3"/>
      <c r="CF1528" s="3"/>
      <c r="CG1528" s="3"/>
      <c r="CH1528" s="3"/>
      <c r="CI1528" s="3"/>
      <c r="CJ1528" s="3"/>
      <c r="CK1528" s="3"/>
      <c r="CL1528" s="3"/>
      <c r="CM1528" s="3"/>
      <c r="CN1528" s="3"/>
      <c r="CO1528" s="3"/>
      <c r="CP1528" s="3"/>
      <c r="CQ1528" s="3"/>
      <c r="CR1528" s="3"/>
      <c r="CS1528" s="3"/>
      <c r="CT1528" s="3"/>
      <c r="CU1528" s="3"/>
      <c r="CV1528" s="3"/>
      <c r="CW1528" s="3"/>
    </row>
    <row r="1529" spans="1:101" ht="21" customHeight="1" x14ac:dyDescent="0.3">
      <c r="A1529" s="3"/>
      <c r="B1529" s="3"/>
      <c r="C1529" s="2"/>
      <c r="D1529" s="10"/>
      <c r="E1529" s="3"/>
      <c r="F1529" s="3"/>
      <c r="G1529" s="3"/>
      <c r="H1529" s="3"/>
      <c r="I1529" s="3"/>
      <c r="J1529" s="3"/>
      <c r="K1529" s="3"/>
      <c r="L1529" s="8"/>
      <c r="M1529" s="3"/>
      <c r="N1529" s="3"/>
      <c r="O1529" s="3"/>
      <c r="P1529" s="3"/>
      <c r="Q1529" s="3"/>
      <c r="R1529" s="2"/>
      <c r="S1529" s="2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S1529" s="3"/>
      <c r="BT1529" s="3"/>
      <c r="BU1529" s="3"/>
      <c r="BV1529" s="3"/>
      <c r="BW1529" s="3"/>
      <c r="BX1529" s="3"/>
      <c r="BY1529" s="3"/>
      <c r="BZ1529" s="3"/>
      <c r="CA1529" s="3"/>
      <c r="CB1529" s="3"/>
      <c r="CC1529" s="3"/>
      <c r="CD1529" s="3"/>
      <c r="CE1529" s="3"/>
      <c r="CF1529" s="3"/>
      <c r="CG1529" s="3"/>
      <c r="CH1529" s="3"/>
      <c r="CI1529" s="3"/>
      <c r="CJ1529" s="3"/>
      <c r="CK1529" s="3"/>
      <c r="CL1529" s="3"/>
      <c r="CM1529" s="3"/>
      <c r="CN1529" s="3"/>
      <c r="CO1529" s="3"/>
      <c r="CP1529" s="3"/>
      <c r="CQ1529" s="3"/>
      <c r="CR1529" s="3"/>
      <c r="CS1529" s="3"/>
      <c r="CT1529" s="3"/>
      <c r="CU1529" s="3"/>
      <c r="CV1529" s="3"/>
      <c r="CW1529" s="3"/>
    </row>
    <row r="1530" spans="1:101" ht="21" customHeight="1" x14ac:dyDescent="0.3">
      <c r="A1530" s="3"/>
      <c r="B1530" s="3"/>
      <c r="C1530" s="2"/>
      <c r="D1530" s="10"/>
      <c r="E1530" s="3"/>
      <c r="F1530" s="3"/>
      <c r="G1530" s="3"/>
      <c r="H1530" s="3"/>
      <c r="I1530" s="3"/>
      <c r="J1530" s="3"/>
      <c r="K1530" s="3"/>
      <c r="L1530" s="8"/>
      <c r="M1530" s="3"/>
      <c r="N1530" s="3"/>
      <c r="O1530" s="3"/>
      <c r="P1530" s="3"/>
      <c r="Q1530" s="3"/>
      <c r="R1530" s="2"/>
      <c r="S1530" s="2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S1530" s="3"/>
      <c r="BT1530" s="3"/>
      <c r="BU1530" s="3"/>
      <c r="BV1530" s="3"/>
      <c r="BW1530" s="3"/>
      <c r="BX1530" s="3"/>
      <c r="BY1530" s="3"/>
      <c r="BZ1530" s="3"/>
      <c r="CA1530" s="3"/>
      <c r="CB1530" s="3"/>
      <c r="CC1530" s="3"/>
      <c r="CD1530" s="3"/>
      <c r="CE1530" s="3"/>
      <c r="CF1530" s="3"/>
      <c r="CG1530" s="3"/>
      <c r="CH1530" s="3"/>
      <c r="CI1530" s="3"/>
      <c r="CJ1530" s="3"/>
      <c r="CK1530" s="3"/>
      <c r="CL1530" s="3"/>
      <c r="CM1530" s="3"/>
      <c r="CN1530" s="3"/>
      <c r="CO1530" s="3"/>
      <c r="CP1530" s="3"/>
      <c r="CQ1530" s="3"/>
      <c r="CR1530" s="3"/>
      <c r="CS1530" s="3"/>
      <c r="CT1530" s="3"/>
      <c r="CU1530" s="3"/>
      <c r="CV1530" s="3"/>
      <c r="CW153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N A A B Q S w M E F A A C A A g A j F s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C M W w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F s C W + G W E O 7 8 C Q A A W + A A A B M A H A B G b 3 J t d W x h c y 9 T Z W N 0 a W 9 u M S 5 t I K I Y A C i g F A A A A A A A A A A A A A A A A A A A A A A A A A A A A O 2 a + 2 / b y B H H f w + Q / 2 H B F I U M E M b J d u y k R Y A y E m 0 T o R 7 V w 2 7 g M w p a 2 t i E K T K g q J x d I / 9 7 l w 9 R y 3 3 Q l J I 7 + N p v E M T x D r k z O z s 7 M y Q / S z p L / C g k 4 / x n + + + v X 7 1 + t b z z Y j o n 4 z t K k z b 5 Q A K a v H 5 F 2 J 9 x t I p n l I 3 Y D z M a 7 F 9 G 8 f 1 N F N 2 3 T v 2 A 7 n e i M K F h s m w Z g 7 / 9 + m Y 8 G X Q + / f o P 0 r O c P j l 1 X J t k I / s P w f L B 2 D N J u A o C k y T x i u 6 Z x e S Z u n 9 n P 5 i K X N f T l Z P Q x Q c j F x r m J z + c F 7 8 Z 1 9 + v u l 7 i X R f 3 v z G G c b S I E m b 5 O f X m N F 4 a b J q J d 8 N s K y T F e I t X Z Z K r Q m o F w X j m B V 6 8 / J D a d b 1 X T t y 5 8 8 J b N u / k 8 S v d T D q J v X D 5 J Y o X n S h Y L c J U u G w p r D C f n g y n a 7 D V s i u I F z 5 + N 8 m T 8 c k a W n 3 S H + y L g v H E m k z H 6 9 G E P i T Z 8 O W 5 P b K l 0 d P B i F y e W x N J Y A 1 t l 3 S t S X n L 3 E t o J u l a n 9 P Z n T A 5 P t p P j c 5 G h 9 b n n t 2 X 5 0 m v J h P H d c n Y d l 3 5 v n R U r W d o j S a f Z b t 6 g 2 l / Q k b T o c K G Y Y f 8 Z X 1 H u F r c 0 D g b Z w 6 x X K V k x C n m h v v O x a B r E b U F x U p J d 2 p r 3 V B Z U X n n O I l m 9 y w c h A 2 z v n l + 4 N 3 4 g Z 8 8 k l y 1 v G z + m o v u R 3 n u c 7 Z j 8 u i d x 3 7 V z J k L V Z N d U v / 2 L l E 4 p s O i m 1 k g 3 c A i O I r l 4 P L C 2 S N 5 V p b 6 k I Z L 1 b z 8 V Y N v N E 6 i k M o b E v u z y j r 4 r Y 8 S L y D Z F Q p p 1 x l 3 s n A a 2 q M O F 7 3 r n e n 6 y 1 m 0 C h M y p C y X h C q P 5 M q r H u b E z s K 7 p c T 1 w 3 v J 7 A t / T i O 1 q L N K y F n M T r + 8 1 i j w l 3 f y V j 4 u F j S J Z Q d 2 6 d f k r s b 8 L B P V y E + D V R T T J Z O y V d b s E 3 + Z e s N d 7 0 Z e J 9 t R / 4 s / Y 0 d e P h a 8 c B o H y p u Z L r b w j e X l v S t W c 5 g w n P t p W V K L x / 5 / q C g 5 8 + O 5 7 B B B q p 2 3 k E / u / N m 9 X i b d 1 q P e c h X T d C F L a Z k 9 P 7 i X H T 7 0 v r F c w A p v t s H i h B / P e r K 7 4 u i 3 k N U U / m S X / s h k V n g b S A 4 p F S m l r r e k 6 f l d z m L / q 8 o j P Z q G 0 n q b l v L s f i y O n f / V k u x T x d w 4 Y Z G h y E T s v C o O Q p 5 7 + 1 l k E 1 Z 0 S c 9 L Z m w v b o n K h n H a w R B r N q N L y W b 7 k U V A Q L 1 Q 0 p G V d 3 H w j P m W H U G l j J U f Z y D O P 4 m p l / B B X V 7 O + i p F S u g M e m n J G f P z f N / 0 H i M a e g v W T e R N B t f T 5 I J i u C U 0 K W n P o c h + 0 t h + 2 6 g q + x p 4 M z b J h R e s K K 8 r G 8 9 G W 7 J N Z t b N G Y Z Z X B d X b j C L 9 q f S 8 m z a n L K z 4 Z u Z S v + y b l m 4 J k X u S y q d S N l 8 V P u N s s P g W o p 1 D y E 2 D U K f I H Y G X D O g a Q B U N b 8 s 8 2 J l r x T z T f 3 m C n Z Z o 4 W y r K 3 E u u J b q b d C g V V V V F X M l L N s F l C p l N X i W K m H m x L I V z 2 p 0 E m V T V / K 1 N W r K F h S j V L U J b E U K c p P t e T I Z U Z V W s R y I p Q Q s W y U l U I u D k V B E G u A k P f l X K / M 7 4 q c v s 7 j R e 5 e 5 + s y R X N Z + f l E L C b f S s J d 5 1 g h r Z a Z t J I 9 y 4 S 5 y Z G V X L W I v q k T Y y r Y J E Y h q S n S E T c r e 5 R N a P r 0 O 4 p + 4 + Y c 0 4 A 9 I a d j L V m z S a g 3 u y N X e U q 7 Z j c Z r v X R I M w 5 / J h 1 Y b F h 1 z a 0 a 2 j r F 1 G 1 y 3 z 6 / 8 q a d c l S l + a a p S 1 V w q u m s p + f m V 5 O B v o f z T h c S 7 V N o u H S g D W f s 7 P m h H P 6 s D m T b D A b y U + l n A i y A M v v M U k 7 + 7 t 5 v c A f + i i e Z 2 d Z k b o y 0 e b Y 8 3 a k i a u Y n O u e y o 7 i 5 z Q N d c 3 B 1 k V d V 4 L F y i d X i O 8 1 7 m r X + E v 2 r d p r k k l / A j d u 6 T W + 6 L V r W n n J u 6 Z x a v U 7 L J s r G v o J e 2 o x d W 9 / O P U s A T A P s 1 l 7 N L 4 t J 6 8 c J e 4 U V U 3 N D r A 7 m I 7 W h T V V u s + S x 4 0 f 0 t b T V a b 2 2 i R X n B X C r x u j r t k z l p G + c C 4 f u r T V 9 0 B f f T X L M Z / W l t b F 6 0 F t v A o m / G 7 h q n 0 2 e B H h q n Z w W x c w k o d 3 i R k u S I R g a h 4 z h 9 v G T F s d N O q L D 3 T r F 2 z 4 + a s n 2 u U L r j + s C W 7 d o n 5 O j K 8 X / C e M d m E D j + q e X S R / m 0 9 b r r g u N x 0 1 z 0 1 H P 7 J v m 8 3 i d v B 5 5 4 p e r e 5 O 3 T 4 W 2 7 L N N r z d Y h s y Z 2 w m 1 7 + v a + t f 2 E n q s w + F a w c 7 / a 7 9 L + H l X O X 6 4 z p z B R v M 6 p c U b t J x l J 1 Q 4 W m X D c o G H m c G l p s 6 S D 2 y 3 8 2 e b u a s G 6 8 x 9 U R v K q 8 / j a 9 8 1 c p G v N 2 8 E z / Z s R N / 2 6 w V b 7 + 4 o y C G d u V 1 w Y H 2 P Y a 0 / K J + 8 N / l p X A 6 0 I e 0 o D a N l 8 o h H Y 6 c j p 0 + a p P O Z L / m z f N B 0 1 f P T I d h 9 + y R 5 X Y 3 / y O d 6 U T / L j r f E 6 3 q w x r V V R N N Y 2 h b o + I H + T h y X N e x + r t r P m q o m Z U A Y 3 B h u a Q 3 6 D q n j t 3 l d V c l O 9 v y t q E t R + v l K 2 2 p S r R P E 8 / Y c t z Q F h a 9 R m c 6 P n c G / Y o V x d j O v j h p q J / l R 2 M 0 m P a r P s h G d l 3 6 u 4 a q W b 4 z z p m z J x X V 2 c i u q t 8 3 V P 1 u H X N i E O 6 q u P 1 L Q 8 3 v m a K e N f r n 1 B n b F e 3 r w Z 1 3 v F 3 3 v C z Y K m S d 8 r f d l d c l P 8 F K O f f k A 7 s r b 5 r + 2 m n + G 1 n d V G s 1 3 o u x r U w Q 6 t B x b V c q 2 K s u x b p X T 7 9 j R a 4 W t 2 d L t L C Q u u w v u c c 0 z h y L / d t n y x 2 p j t r a 1 6 k b 9 H 3 Z + 7 o W U r C u d L O 6 O T t o 3 p y 9 3 7 E 5 O 2 n W n A n P l 9 0 u y T / 3 / K G x I c V C 8 T 6 b R F 9 I f g f r m L d v 6 w R P v t v i i e U k d U s 3 + x B D e l Z / a m W f f 9 K B z + P 1 g K 6 B b G s b S M G c o n 1 s X e V + y z 5 7 s e k + 2 6 4 7 u M w / i F U k T n 9 i 9 1 n 2 1 l 7 g O m f n E 7 3 4 w r l w u j X z 5 3 K t u B D s 6 T / I / a L 3 s O A h 8 0 m 7 x 3 X n 5 r D 5 u U m L z U 4 H 5 1 2 z g 3 P 4 I g 9 O o w P y + p U f 1 i y f p 5 r f F C w x a R 3 s G Y C b A T c D b g b c D L g Z c D P g Z s D N g J s B N w N u B t w M u B l w M + B m w M 2 A m w E 3 v 7 S M A 7 j 5 R V G 5 g J s B N w N u B t w M u B l w M + B m w M 2 A m w E 3 A 2 4 G 3 A y 4 G X A z 4 G b A z Y C b A T c D b g b c D L g Z c D P g Z s D N f x D c f A i 4 G X A z 4 G b A z X U y w M 2 A m w E 3 A 2 4 G 3 A y 4 G X A z 4 G b 5 E Q R w M + B m w M 2 A m w E 3 A 2 4 G 3 A y 4 G X A z 4 G b A z Y C b A T c D b g b c D L h Z 6 1 z A z Y C b A T c D b g b c D L g Z c D P g Z s D N g J s B N w N u B t w M u B l w M + D m H 4 K b j w A 3 A 2 4 G 3 A y 4 u U 4 G u B l w M + B m w M 2 A m w E 3 A 2 4 G 3 C w / g g B u B t w M u B l w M + B m w M 2 A m w E 3 A 2 4 G 3 A y 4 G X A z 4 G b A z Y C b A T d r n Q u 4 G X A z 4 G b A z Y C b A T c D b g b c D L g Z c D P g Z s D N g J s B N w N u B t z 8 Q 3 D z W 8 D N g J s B N w N u r p M B b g b c D L g Z c D P g Z s D N g J s B N 8 u P I I C b A T c D b g b c D L g Z c D P g Z s D N g J s B N w N u B t w M u B l w M + B m w M 1 a 5 w J u B t w M u B l w M + B m w M 2 A m w E 3 A 2 4 G 3 A y 4 G X A z 4 G b A z Y C b A T c 3 h Z v / C 1 B L A Q I t A B Q A A g A I A I x b A l u l 4 8 b L p g A A A P c A A A A S A A A A A A A A A A A A A A A A A A A A A A B D b 2 5 m a W c v U G F j a 2 F n Z S 5 4 b W x Q S w E C L Q A U A A I A C A C M W w J b D 8 r p q 6 Q A A A D p A A A A E w A A A A A A A A A A A A A A A A D y A A A A W 0 N v b n R l b n R f V H l w Z X N d L n h t b F B L A Q I t A B Q A A g A I A I x b A l v h l h D u / A k A A F v g A A A T A A A A A A A A A A A A A A A A A O M B A A B G b 3 J t d W x h c y 9 T Z W N 0 a W 9 u M S 5 t U E s F B g A A A A A D A A M A w g A A A C w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H f A A A A A A A A b 9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3 M 2 U w Y T Y w L T M x Y 2 I t N D M x N y 1 h N z E 5 L W F l O D l l M G R m Z j E 2 Y S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F U M T c 6 N T c 6 M z U u N T E 4 M z A 4 N V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x Y z V h M m U y L W J i N D k t N G Y w N C 1 i M T Q 0 L T E 1 O G Y 1 O T h k O D R m N C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F U M T g 6 M D g 6 M j g u M j E 0 M j c 0 N l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5 N T A w O G J j L T N h Y W U t N D d h N C 1 i M 2 E 5 L T J h M z B k M m J m N T B h Y S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M 6 M D k 6 M D A u O D Y z N T A 4 N 1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m Y z h k Z m Q 4 L W Z k Y W I t N G M 2 N i 1 h O G I x L W M 3 Y T I x N T I w Z T E 0 Z S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M 6 M D k 6 M D A u O D Y z N T A 4 N 1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l M T M y Y z N h L T M 2 N 2 U t N G I 1 N y 0 5 N D I z L T l h M G F k N D N m M W J l Z S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M 6 M D k 6 M D A u O D Y z N T A 4 N 1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3 K a 3 o Z x w T I I J Q 5 3 N 3 7 p H A A A A A A I A A A A A A B B m A A A A A Q A A I A A A A O P M Q J O r t G + R e O J W H o 0 j / 1 s B Z Q f 6 a a R 0 U U q X 7 P T q O H f e A A A A A A 6 A A A A A A g A A I A A A A J r I R i j T L u x Y J m v 7 8 9 Y l Q / D s H C j T B O / Y R 4 B x D J O E x H e c U A A A A E n S h B w s N g O L H d p P K u V h A h I A + Y y W s l j / C 1 v S b b N n p h y X A G r Z 5 A k 2 Z 0 C q 5 U v G n C 1 + i X X 2 W P s 7 C 0 u F Y P U F S 6 G n t 5 C N e h k h 0 f f U 3 C d r N T Z J R h i f Q A A A A J m n I 4 z d a Q 6 M U z x o F h r o T S P E Q U T O b U 4 B A I + D / / 4 8 i v y V k p g i G h 1 K L Y X 1 n P H A 5 e Y M I S o Q a 5 c p Q m S L e Q + G u p 5 7 W N w = < / D a t a M a s h u p > 
</file>

<file path=customXml/itemProps1.xml><?xml version="1.0" encoding="utf-8"?>
<ds:datastoreItem xmlns:ds="http://schemas.openxmlformats.org/officeDocument/2006/customXml" ds:itemID="{39AC53F7-9315-4F46-8083-CC83F17198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2025-08-13T07:12:50Z</dcterms:modified>
</cp:coreProperties>
</file>